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Crédit management\Outils\"/>
    </mc:Choice>
  </mc:AlternateContent>
  <bookViews>
    <workbookView xWindow="-105" yWindow="-105" windowWidth="23250" windowHeight="12570"/>
  </bookViews>
  <sheets>
    <sheet name="Délai moyen de paiement" sheetId="2" r:id="rId1"/>
    <sheet name="Jours effectifs de crédi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2" l="1"/>
  <c r="B8" i="2" s="1"/>
  <c r="A2" i="2" l="1"/>
  <c r="A18" i="2"/>
  <c r="A19" i="2"/>
  <c r="A20" i="2"/>
  <c r="A9" i="2"/>
  <c r="A10" i="2"/>
  <c r="A11" i="2"/>
  <c r="A12" i="2"/>
  <c r="A13" i="2"/>
  <c r="A14" i="2"/>
  <c r="A15" i="2"/>
  <c r="A16" i="2"/>
  <c r="A17" i="2"/>
  <c r="A8" i="2"/>
  <c r="G2" i="2"/>
  <c r="D10" i="3" l="1"/>
  <c r="D13" i="3" s="1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B10" i="3"/>
  <c r="B13" i="3" s="1"/>
  <c r="W7" i="2" l="1"/>
  <c r="W14" i="2"/>
  <c r="W13" i="2"/>
  <c r="W12" i="2"/>
  <c r="W11" i="2"/>
  <c r="W10" i="2"/>
  <c r="W9" i="2"/>
  <c r="W8" i="2"/>
  <c r="W6" i="2"/>
  <c r="W20" i="2"/>
  <c r="V20" i="2"/>
  <c r="W19" i="2"/>
  <c r="V19" i="2"/>
  <c r="W18" i="2"/>
  <c r="V18" i="2"/>
  <c r="W17" i="2"/>
  <c r="AB17" i="2" s="1"/>
  <c r="V17" i="2"/>
  <c r="W16" i="2"/>
  <c r="V16" i="2"/>
  <c r="W15" i="2"/>
  <c r="V15" i="2"/>
  <c r="R15" i="2"/>
  <c r="H15" i="2"/>
  <c r="P13" i="2"/>
  <c r="P12" i="2"/>
  <c r="J14" i="2"/>
  <c r="B14" i="2" s="1"/>
  <c r="V11" i="2"/>
  <c r="Q10" i="2"/>
  <c r="P9" i="2"/>
  <c r="G9" i="2"/>
  <c r="P8" i="2"/>
  <c r="AA6" i="2"/>
  <c r="I6" i="2"/>
  <c r="V7" i="2"/>
  <c r="P20" i="2"/>
  <c r="Q20" i="2"/>
  <c r="H20" i="2"/>
  <c r="F20" i="2"/>
  <c r="R19" i="2"/>
  <c r="P19" i="2"/>
  <c r="R20" i="2"/>
  <c r="H19" i="2"/>
  <c r="F19" i="2"/>
  <c r="T18" i="2"/>
  <c r="R18" i="2"/>
  <c r="P18" i="2"/>
  <c r="T20" i="2"/>
  <c r="J18" i="2"/>
  <c r="B18" i="2" s="1"/>
  <c r="H18" i="2"/>
  <c r="F18" i="2"/>
  <c r="J20" i="2"/>
  <c r="B20" i="2" s="1"/>
  <c r="T17" i="2"/>
  <c r="R17" i="2"/>
  <c r="P17" i="2"/>
  <c r="T19" i="2"/>
  <c r="J17" i="2"/>
  <c r="B17" i="2" s="1"/>
  <c r="H17" i="2"/>
  <c r="F17" i="2"/>
  <c r="J19" i="2"/>
  <c r="B19" i="2" s="1"/>
  <c r="T16" i="2"/>
  <c r="R16" i="2"/>
  <c r="P16" i="2"/>
  <c r="Q16" i="2"/>
  <c r="J16" i="2"/>
  <c r="B16" i="2" s="1"/>
  <c r="H16" i="2"/>
  <c r="F16" i="2"/>
  <c r="T15" i="2"/>
  <c r="P15" i="2"/>
  <c r="Q15" i="2"/>
  <c r="J15" i="2"/>
  <c r="B15" i="2" s="1"/>
  <c r="F15" i="2"/>
  <c r="F13" i="2"/>
  <c r="P11" i="2"/>
  <c r="H9" i="2"/>
  <c r="Q8" i="2"/>
  <c r="G15" i="2"/>
  <c r="G16" i="2"/>
  <c r="G17" i="2"/>
  <c r="Q17" i="2"/>
  <c r="G18" i="2"/>
  <c r="Q18" i="2"/>
  <c r="G19" i="2"/>
  <c r="Q19" i="2"/>
  <c r="G20" i="2"/>
  <c r="S6" i="2"/>
  <c r="F9" i="2"/>
  <c r="Q12" i="2"/>
  <c r="F8" i="2"/>
  <c r="AB18" i="2" l="1"/>
  <c r="AB20" i="2"/>
  <c r="Y18" i="2"/>
  <c r="G10" i="2"/>
  <c r="J12" i="2"/>
  <c r="B12" i="2" s="1"/>
  <c r="S16" i="2"/>
  <c r="I17" i="2"/>
  <c r="L17" i="2" s="1"/>
  <c r="S17" i="2"/>
  <c r="H10" i="2"/>
  <c r="Y19" i="2"/>
  <c r="AB19" i="2"/>
  <c r="R13" i="2"/>
  <c r="I16" i="2"/>
  <c r="L16" i="2" s="1"/>
  <c r="I18" i="2"/>
  <c r="L18" i="2" s="1"/>
  <c r="S18" i="2"/>
  <c r="V6" i="2"/>
  <c r="R12" i="2"/>
  <c r="G14" i="2"/>
  <c r="F10" i="2"/>
  <c r="F14" i="2"/>
  <c r="I9" i="2"/>
  <c r="T13" i="2"/>
  <c r="X18" i="2"/>
  <c r="Y20" i="2"/>
  <c r="J10" i="2"/>
  <c r="B10" i="2" s="1"/>
  <c r="I19" i="2"/>
  <c r="L19" i="2" s="1"/>
  <c r="P14" i="2"/>
  <c r="X17" i="2"/>
  <c r="I20" i="2"/>
  <c r="L20" i="2" s="1"/>
  <c r="V10" i="2"/>
  <c r="X10" i="2" s="1"/>
  <c r="S12" i="2"/>
  <c r="I15" i="2"/>
  <c r="L15" i="2" s="1"/>
  <c r="Q11" i="2"/>
  <c r="S19" i="2"/>
  <c r="S15" i="2"/>
  <c r="T12" i="2"/>
  <c r="Z17" i="2"/>
  <c r="Q9" i="2"/>
  <c r="S20" i="2"/>
  <c r="T9" i="2"/>
  <c r="G13" i="2"/>
  <c r="Y16" i="2"/>
  <c r="X20" i="2"/>
  <c r="X11" i="2"/>
  <c r="V8" i="2"/>
  <c r="Z8" i="2" s="1"/>
  <c r="V12" i="2"/>
  <c r="R8" i="2"/>
  <c r="S8" i="2" s="1"/>
  <c r="P10" i="2"/>
  <c r="H13" i="2"/>
  <c r="Q13" i="2"/>
  <c r="H8" i="2"/>
  <c r="G11" i="2"/>
  <c r="X15" i="2"/>
  <c r="Z18" i="2"/>
  <c r="T14" i="2"/>
  <c r="X16" i="2"/>
  <c r="H11" i="2"/>
  <c r="Q14" i="2"/>
  <c r="S7" i="2"/>
  <c r="R9" i="2"/>
  <c r="R10" i="2"/>
  <c r="V13" i="2"/>
  <c r="AB15" i="2" s="1"/>
  <c r="V14" i="2"/>
  <c r="AB16" i="2" s="1"/>
  <c r="X19" i="2"/>
  <c r="Z20" i="2"/>
  <c r="R11" i="2"/>
  <c r="S11" i="2" s="1"/>
  <c r="T11" i="2"/>
  <c r="Y17" i="2"/>
  <c r="T8" i="2"/>
  <c r="H14" i="2"/>
  <c r="J9" i="2"/>
  <c r="B9" i="2" s="1"/>
  <c r="V9" i="2"/>
  <c r="Z19" i="2"/>
  <c r="G8" i="2"/>
  <c r="T10" i="2"/>
  <c r="H12" i="2"/>
  <c r="G12" i="2"/>
  <c r="F11" i="2"/>
  <c r="F12" i="2"/>
  <c r="J13" i="2"/>
  <c r="B13" i="2" s="1"/>
  <c r="R14" i="2"/>
  <c r="J11" i="2"/>
  <c r="B11" i="2" s="1"/>
  <c r="T22" i="2" l="1"/>
  <c r="L9" i="2"/>
  <c r="Z16" i="2"/>
  <c r="I10" i="2"/>
  <c r="L10" i="2" s="1"/>
  <c r="B22" i="2"/>
  <c r="Y15" i="2"/>
  <c r="AB11" i="2"/>
  <c r="J22" i="2"/>
  <c r="AB9" i="2"/>
  <c r="AB10" i="2"/>
  <c r="AB8" i="2"/>
  <c r="AA7" i="2"/>
  <c r="AB13" i="2"/>
  <c r="Y11" i="2"/>
  <c r="AA19" i="2"/>
  <c r="Z11" i="2"/>
  <c r="AB12" i="2"/>
  <c r="Y12" i="2"/>
  <c r="Y9" i="2"/>
  <c r="AA17" i="2"/>
  <c r="AB14" i="2"/>
  <c r="I12" i="2"/>
  <c r="L12" i="2" s="1"/>
  <c r="AA18" i="2"/>
  <c r="S13" i="2"/>
  <c r="I14" i="2"/>
  <c r="L14" i="2" s="1"/>
  <c r="S14" i="2"/>
  <c r="AA20" i="2"/>
  <c r="I13" i="2"/>
  <c r="L13" i="2" s="1"/>
  <c r="I11" i="2"/>
  <c r="L11" i="2" s="1"/>
  <c r="Z12" i="2"/>
  <c r="S9" i="2"/>
  <c r="AA16" i="2"/>
  <c r="Y10" i="2"/>
  <c r="Y14" i="2"/>
  <c r="X14" i="2"/>
  <c r="Z14" i="2"/>
  <c r="Z15" i="2"/>
  <c r="I7" i="2"/>
  <c r="S10" i="2"/>
  <c r="Y8" i="2"/>
  <c r="I8" i="2"/>
  <c r="L8" i="2" s="1"/>
  <c r="Y13" i="2"/>
  <c r="X13" i="2"/>
  <c r="Z13" i="2"/>
  <c r="X8" i="2"/>
  <c r="Z9" i="2"/>
  <c r="X9" i="2"/>
  <c r="X12" i="2"/>
  <c r="Z10" i="2"/>
  <c r="I22" i="2" l="1"/>
  <c r="L22" i="2" s="1"/>
  <c r="AA15" i="2"/>
  <c r="S22" i="2"/>
  <c r="AB22" i="2"/>
  <c r="AA11" i="2"/>
  <c r="AA10" i="2"/>
  <c r="AA12" i="2"/>
  <c r="AA9" i="2"/>
  <c r="AA13" i="2"/>
  <c r="AA8" i="2"/>
  <c r="AA14" i="2"/>
  <c r="AA22" i="2" l="1"/>
</calcChain>
</file>

<file path=xl/sharedStrings.xml><?xml version="1.0" encoding="utf-8"?>
<sst xmlns="http://schemas.openxmlformats.org/spreadsheetml/2006/main" count="29" uniqueCount="18">
  <si>
    <t>Ratio</t>
  </si>
  <si>
    <t>Délai moyen France</t>
  </si>
  <si>
    <t>Délai moyen Export</t>
  </si>
  <si>
    <t>Moyennes</t>
  </si>
  <si>
    <t>Délai moyen total</t>
  </si>
  <si>
    <t>CA 
mensuel 
TTC</t>
  </si>
  <si>
    <t>Créances clients</t>
  </si>
  <si>
    <t>Mois</t>
  </si>
  <si>
    <t>Méthode de l'épuisement</t>
  </si>
  <si>
    <t>Date de facture</t>
  </si>
  <si>
    <t>Conditions de règlement</t>
  </si>
  <si>
    <t>= Échéance</t>
  </si>
  <si>
    <t>= Nombre de jours effectifs de crédit</t>
  </si>
  <si>
    <t>En jours fin de mois de facturation</t>
  </si>
  <si>
    <t>Ventes France</t>
  </si>
  <si>
    <t>Ventes Export</t>
  </si>
  <si>
    <t>Ventes totales</t>
  </si>
  <si>
    <t>En jours nets 
de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</si>
</sst>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&quot; J&quot;"/>
    <numFmt numFmtId="165" formatCode="#,##0&quot; &quot;"/>
    <numFmt numFmtId="166" formatCode="[$-40C]mmmm\-yy;@"/>
    <numFmt numFmtId="167" formatCode="mmmm"/>
    <numFmt numFmtId="168" formatCode="0&quot; jours nets&quot;"/>
    <numFmt numFmtId="169" formatCode="0&quot; jours fin de mois&quot;"/>
    <numFmt numFmtId="170" formatCode="0&quot; jour fin de mois&quot;"/>
    <numFmt numFmtId="171" formatCode="0&quot; jours&quot;"/>
  </numFmts>
  <fonts count="26" x14ac:knownFonts="1">
    <font>
      <sz val="10"/>
      <name val="Arial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  <font>
      <b/>
      <sz val="12"/>
      <color indexed="12"/>
      <name val="Calibri"/>
      <family val="2"/>
    </font>
    <font>
      <b/>
      <sz val="12"/>
      <color indexed="21"/>
      <name val="Calibri"/>
      <family val="2"/>
    </font>
    <font>
      <sz val="12"/>
      <color indexed="12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sz val="11"/>
      <name val="Calibri"/>
      <family val="2"/>
    </font>
    <font>
      <sz val="11"/>
      <color indexed="12"/>
      <name val="Calibri"/>
      <family val="2"/>
    </font>
    <font>
      <sz val="10.5"/>
      <name val="Calibri"/>
      <family val="2"/>
    </font>
    <font>
      <b/>
      <sz val="10"/>
      <color theme="0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sz val="9"/>
      <name val="Calibri"/>
      <family val="2"/>
    </font>
    <font>
      <sz val="10"/>
      <color theme="0"/>
      <name val="Calibri"/>
      <family val="2"/>
    </font>
    <font>
      <b/>
      <sz val="12"/>
      <color rgb="FF002060"/>
      <name val="Calibri"/>
      <family val="2"/>
    </font>
    <font>
      <sz val="9"/>
      <color rgb="FF002060"/>
      <name val="Calibri"/>
      <family val="2"/>
    </font>
    <font>
      <sz val="10"/>
      <color rgb="FF000099"/>
      <name val="Calibri"/>
      <family val="2"/>
    </font>
    <font>
      <b/>
      <sz val="10"/>
      <color rgb="FF000099"/>
      <name val="Calibri"/>
      <family val="2"/>
    </font>
    <font>
      <sz val="8"/>
      <color theme="0"/>
      <name val="Calibri"/>
      <family val="2"/>
    </font>
    <font>
      <b/>
      <sz val="18"/>
      <color theme="6" tint="-0.249977111117893"/>
      <name val="Wingdings"/>
      <charset val="2"/>
    </font>
    <font>
      <sz val="8"/>
      <color indexed="9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EAEA"/>
        <bgColor indexed="64"/>
      </patternFill>
    </fill>
  </fills>
  <borders count="4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0" fontId="6" fillId="0" borderId="0" xfId="0" applyFo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9" fillId="0" borderId="0" xfId="0" applyFont="1"/>
    <xf numFmtId="166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14" fontId="7" fillId="0" borderId="0" xfId="0" applyNumberFormat="1" applyFont="1" applyBorder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  <protection hidden="1"/>
    </xf>
    <xf numFmtId="164" fontId="8" fillId="0" borderId="2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3" xfId="0" applyNumberFormat="1" applyFont="1" applyBorder="1" applyAlignment="1" applyProtection="1">
      <alignment horizontal="center" vertical="center"/>
      <protection hidden="1"/>
    </xf>
    <xf numFmtId="165" fontId="7" fillId="0" borderId="5" xfId="0" applyNumberFormat="1" applyFont="1" applyBorder="1" applyAlignment="1" applyProtection="1">
      <alignment vertical="center"/>
      <protection locked="0"/>
    </xf>
    <xf numFmtId="165" fontId="7" fillId="0" borderId="6" xfId="0" applyNumberFormat="1" applyFont="1" applyBorder="1" applyAlignment="1" applyProtection="1">
      <alignment vertical="center"/>
      <protection locked="0"/>
    </xf>
    <xf numFmtId="166" fontId="2" fillId="0" borderId="0" xfId="0" applyNumberFormat="1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7" fillId="0" borderId="16" xfId="0" applyNumberFormat="1" applyFont="1" applyBorder="1" applyAlignment="1" applyProtection="1">
      <alignment vertical="center"/>
      <protection locked="0"/>
    </xf>
    <xf numFmtId="164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 applyProtection="1">
      <alignment horizontal="center" vertical="center"/>
      <protection hidden="1"/>
    </xf>
    <xf numFmtId="164" fontId="15" fillId="4" borderId="14" xfId="0" applyNumberFormat="1" applyFont="1" applyFill="1" applyBorder="1" applyAlignment="1" applyProtection="1">
      <alignment horizontal="center" vertical="center"/>
      <protection hidden="1"/>
    </xf>
    <xf numFmtId="164" fontId="15" fillId="3" borderId="19" xfId="0" applyNumberFormat="1" applyFont="1" applyFill="1" applyBorder="1" applyAlignment="1" applyProtection="1">
      <alignment horizontal="center" vertical="center"/>
      <protection hidden="1"/>
    </xf>
    <xf numFmtId="164" fontId="15" fillId="4" borderId="20" xfId="0" applyNumberFormat="1" applyFont="1" applyFill="1" applyBorder="1" applyAlignment="1" applyProtection="1">
      <alignment horizontal="center" vertical="center"/>
      <protection hidden="1"/>
    </xf>
    <xf numFmtId="164" fontId="15" fillId="3" borderId="27" xfId="0" applyNumberFormat="1" applyFont="1" applyFill="1" applyBorder="1" applyAlignment="1" applyProtection="1">
      <alignment horizontal="center" vertical="center"/>
      <protection hidden="1"/>
    </xf>
    <xf numFmtId="164" fontId="15" fillId="4" borderId="24" xfId="0" applyNumberFormat="1" applyFont="1" applyFill="1" applyBorder="1" applyAlignment="1" applyProtection="1">
      <alignment horizontal="center" vertical="center"/>
      <protection hidden="1"/>
    </xf>
    <xf numFmtId="167" fontId="15" fillId="0" borderId="12" xfId="0" applyNumberFormat="1" applyFont="1" applyFill="1" applyBorder="1" applyAlignment="1" applyProtection="1">
      <alignment horizontal="left" vertical="center" indent="1"/>
      <protection locked="0"/>
    </xf>
    <xf numFmtId="167" fontId="15" fillId="0" borderId="13" xfId="0" applyNumberFormat="1" applyFont="1" applyFill="1" applyBorder="1" applyAlignment="1" applyProtection="1">
      <alignment horizontal="left" vertical="center" indent="1"/>
      <protection hidden="1"/>
    </xf>
    <xf numFmtId="167" fontId="15" fillId="0" borderId="15" xfId="0" applyNumberFormat="1" applyFont="1" applyFill="1" applyBorder="1" applyAlignment="1" applyProtection="1">
      <alignment horizontal="left" vertical="center" indent="1"/>
      <protection hidden="1"/>
    </xf>
    <xf numFmtId="0" fontId="18" fillId="0" borderId="0" xfId="0" applyFont="1" applyAlignment="1">
      <alignment vertical="center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/>
    <xf numFmtId="0" fontId="17" fillId="0" borderId="0" xfId="0" applyFont="1" applyFill="1" applyBorder="1" applyAlignment="1">
      <alignment horizontal="center"/>
    </xf>
    <xf numFmtId="171" fontId="14" fillId="3" borderId="7" xfId="0" applyNumberFormat="1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7" xfId="0" applyFont="1" applyFill="1" applyBorder="1" applyAlignment="1" applyProtection="1">
      <alignment horizontal="center" wrapText="1"/>
      <protection hidden="1"/>
    </xf>
    <xf numFmtId="0" fontId="17" fillId="2" borderId="7" xfId="0" quotePrefix="1" applyFont="1" applyFill="1" applyBorder="1" applyAlignment="1" applyProtection="1">
      <alignment horizontal="center" vertical="center"/>
      <protection hidden="1"/>
    </xf>
    <xf numFmtId="168" fontId="19" fillId="0" borderId="20" xfId="0" applyNumberFormat="1" applyFont="1" applyBorder="1" applyAlignment="1" applyProtection="1">
      <alignment horizontal="center" vertical="center"/>
      <protection locked="0"/>
    </xf>
    <xf numFmtId="169" fontId="19" fillId="0" borderId="20" xfId="0" applyNumberFormat="1" applyFont="1" applyBorder="1" applyAlignment="1" applyProtection="1">
      <alignment horizontal="center" vertical="center"/>
      <protection locked="0"/>
    </xf>
    <xf numFmtId="14" fontId="15" fillId="0" borderId="20" xfId="0" applyNumberFormat="1" applyFont="1" applyBorder="1" applyAlignment="1" applyProtection="1">
      <alignment horizontal="center" vertical="center"/>
      <protection hidden="1"/>
    </xf>
    <xf numFmtId="14" fontId="7" fillId="0" borderId="20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 applyProtection="1">
      <alignment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65" fontId="7" fillId="0" borderId="17" xfId="0" applyNumberFormat="1" applyFont="1" applyBorder="1" applyAlignment="1" applyProtection="1">
      <alignment vertical="center"/>
      <protection locked="0"/>
    </xf>
    <xf numFmtId="164" fontId="8" fillId="0" borderId="32" xfId="0" applyNumberFormat="1" applyFont="1" applyBorder="1" applyAlignment="1" applyProtection="1">
      <alignment horizontal="center" vertical="center"/>
      <protection hidden="1"/>
    </xf>
    <xf numFmtId="164" fontId="8" fillId="0" borderId="34" xfId="0" applyNumberFormat="1" applyFont="1" applyBorder="1" applyAlignment="1" applyProtection="1">
      <alignment horizontal="center" vertical="center"/>
      <protection hidden="1"/>
    </xf>
    <xf numFmtId="164" fontId="15" fillId="3" borderId="35" xfId="0" applyNumberFormat="1" applyFont="1" applyFill="1" applyBorder="1" applyAlignment="1" applyProtection="1">
      <alignment horizontal="center" vertical="center"/>
      <protection hidden="1"/>
    </xf>
    <xf numFmtId="164" fontId="15" fillId="4" borderId="36" xfId="0" applyNumberFormat="1" applyFont="1" applyFill="1" applyBorder="1" applyAlignment="1" applyProtection="1">
      <alignment horizontal="center" vertical="center"/>
      <protection hidden="1"/>
    </xf>
    <xf numFmtId="164" fontId="20" fillId="0" borderId="32" xfId="0" applyNumberFormat="1" applyFont="1" applyBorder="1" applyAlignment="1" applyProtection="1">
      <alignment horizontal="center" vertical="center"/>
      <protection hidden="1"/>
    </xf>
    <xf numFmtId="164" fontId="20" fillId="0" borderId="1" xfId="0" applyNumberFormat="1" applyFont="1" applyBorder="1" applyAlignment="1" applyProtection="1">
      <alignment horizontal="center" vertical="center"/>
      <protection hidden="1"/>
    </xf>
    <xf numFmtId="164" fontId="20" fillId="0" borderId="3" xfId="0" applyNumberFormat="1" applyFont="1" applyBorder="1" applyAlignment="1" applyProtection="1">
      <alignment horizontal="center" vertical="center"/>
      <protection hidden="1"/>
    </xf>
    <xf numFmtId="164" fontId="20" fillId="0" borderId="33" xfId="0" applyNumberFormat="1" applyFont="1" applyBorder="1" applyAlignment="1" applyProtection="1">
      <alignment horizontal="center" vertical="center"/>
      <protection hidden="1"/>
    </xf>
    <xf numFmtId="164" fontId="20" fillId="0" borderId="17" xfId="0" applyNumberFormat="1" applyFont="1" applyBorder="1" applyAlignment="1" applyProtection="1">
      <alignment horizontal="center" vertical="center"/>
      <protection hidden="1"/>
    </xf>
    <xf numFmtId="164" fontId="20" fillId="0" borderId="18" xfId="0" applyNumberFormat="1" applyFont="1" applyBorder="1" applyAlignment="1" applyProtection="1">
      <alignment horizontal="center" vertical="center"/>
      <protection hidden="1"/>
    </xf>
    <xf numFmtId="164" fontId="20" fillId="0" borderId="43" xfId="0" applyNumberFormat="1" applyFont="1" applyBorder="1" applyAlignment="1" applyProtection="1">
      <alignment horizontal="center" vertical="center"/>
      <protection hidden="1"/>
    </xf>
    <xf numFmtId="164" fontId="20" fillId="0" borderId="26" xfId="0" applyNumberFormat="1" applyFont="1" applyBorder="1" applyAlignment="1" applyProtection="1">
      <alignment horizontal="center" vertical="center"/>
      <protection hidden="1"/>
    </xf>
    <xf numFmtId="164" fontId="20" fillId="0" borderId="25" xfId="0" applyNumberFormat="1" applyFont="1" applyBorder="1" applyAlignment="1" applyProtection="1">
      <alignment horizontal="center" vertical="center"/>
      <protection hidden="1"/>
    </xf>
    <xf numFmtId="171" fontId="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65" fontId="7" fillId="0" borderId="5" xfId="0" applyNumberFormat="1" applyFont="1" applyBorder="1" applyAlignment="1" applyProtection="1">
      <alignment vertical="center"/>
      <protection hidden="1"/>
    </xf>
    <xf numFmtId="165" fontId="7" fillId="0" borderId="2" xfId="0" applyNumberFormat="1" applyFont="1" applyBorder="1" applyAlignment="1" applyProtection="1">
      <alignment vertical="center"/>
      <protection hidden="1"/>
    </xf>
    <xf numFmtId="165" fontId="7" fillId="0" borderId="6" xfId="0" applyNumberFormat="1" applyFont="1" applyBorder="1" applyAlignment="1" applyProtection="1">
      <alignment vertical="center"/>
      <protection hidden="1"/>
    </xf>
    <xf numFmtId="165" fontId="7" fillId="0" borderId="1" xfId="0" applyNumberFormat="1" applyFont="1" applyBorder="1" applyAlignment="1" applyProtection="1">
      <alignment vertical="center"/>
      <protection hidden="1"/>
    </xf>
    <xf numFmtId="165" fontId="7" fillId="0" borderId="21" xfId="0" applyNumberFormat="1" applyFont="1" applyBorder="1" applyAlignment="1" applyProtection="1">
      <alignment vertical="center"/>
      <protection hidden="1"/>
    </xf>
    <xf numFmtId="165" fontId="7" fillId="0" borderId="26" xfId="0" applyNumberFormat="1" applyFont="1" applyBorder="1" applyAlignment="1" applyProtection="1">
      <alignment vertical="center"/>
      <protection hidden="1"/>
    </xf>
    <xf numFmtId="164" fontId="14" fillId="3" borderId="22" xfId="0" applyNumberFormat="1" applyFont="1" applyFill="1" applyBorder="1" applyAlignment="1" applyProtection="1">
      <alignment horizontal="center" vertical="center"/>
      <protection hidden="1"/>
    </xf>
    <xf numFmtId="164" fontId="14" fillId="4" borderId="7" xfId="0" applyNumberFormat="1" applyFont="1" applyFill="1" applyBorder="1" applyAlignment="1" applyProtection="1">
      <alignment horizontal="center" vertical="center"/>
      <protection hidden="1"/>
    </xf>
    <xf numFmtId="171" fontId="21" fillId="4" borderId="7" xfId="0" applyNumberFormat="1" applyFont="1" applyFill="1" applyBorder="1" applyAlignment="1" applyProtection="1">
      <alignment horizontal="center" vertical="center"/>
      <protection locked="0"/>
    </xf>
    <xf numFmtId="171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0" fontId="15" fillId="0" borderId="0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4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NumberFormat="1" applyFont="1" applyProtection="1">
      <protection hidden="1"/>
    </xf>
    <xf numFmtId="0" fontId="14" fillId="0" borderId="0" xfId="0" applyFont="1" applyBorder="1" applyAlignment="1" applyProtection="1">
      <alignment horizontal="right" vertical="center" indent="1"/>
      <protection hidden="1"/>
    </xf>
    <xf numFmtId="0" fontId="14" fillId="0" borderId="44" xfId="0" applyFont="1" applyBorder="1" applyAlignment="1" applyProtection="1">
      <alignment horizontal="right" vertical="center" indent="1"/>
      <protection hidden="1"/>
    </xf>
    <xf numFmtId="166" fontId="1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3" fillId="2" borderId="28" xfId="0" applyFont="1" applyFill="1" applyBorder="1" applyAlignment="1" applyProtection="1">
      <alignment horizontal="center" vertical="center"/>
      <protection hidden="1"/>
    </xf>
    <xf numFmtId="0" fontId="13" fillId="2" borderId="29" xfId="0" applyFont="1" applyFill="1" applyBorder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center" vertical="center"/>
      <protection hidden="1"/>
    </xf>
    <xf numFmtId="0" fontId="14" fillId="0" borderId="0" xfId="0" quotePrefix="1" applyFont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right" vertical="center" indent="1"/>
      <protection hidden="1"/>
    </xf>
    <xf numFmtId="0" fontId="15" fillId="5" borderId="23" xfId="0" applyFont="1" applyFill="1" applyBorder="1" applyAlignment="1" applyProtection="1">
      <alignment horizontal="center" vertical="center" wrapText="1"/>
      <protection hidden="1"/>
    </xf>
    <xf numFmtId="0" fontId="15" fillId="5" borderId="31" xfId="0" applyFont="1" applyFill="1" applyBorder="1" applyAlignment="1" applyProtection="1">
      <alignment horizontal="center" vertical="center" wrapText="1"/>
      <protection hidden="1"/>
    </xf>
    <xf numFmtId="0" fontId="15" fillId="5" borderId="9" xfId="0" applyFont="1" applyFill="1" applyBorder="1" applyAlignment="1" applyProtection="1">
      <alignment horizontal="center" vertical="center"/>
      <protection hidden="1"/>
    </xf>
    <xf numFmtId="0" fontId="15" fillId="5" borderId="10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0" fontId="15" fillId="5" borderId="42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 wrapText="1"/>
      <protection hidden="1"/>
    </xf>
    <xf numFmtId="0" fontId="15" fillId="5" borderId="40" xfId="0" applyFont="1" applyFill="1" applyBorder="1" applyAlignment="1" applyProtection="1">
      <alignment horizontal="center" vertical="center"/>
      <protection hidden="1"/>
    </xf>
    <xf numFmtId="0" fontId="15" fillId="5" borderId="41" xfId="0" applyFont="1" applyFill="1" applyBorder="1" applyAlignment="1" applyProtection="1">
      <alignment horizontal="center" vertical="center"/>
      <protection hidden="1"/>
    </xf>
    <xf numFmtId="166" fontId="15" fillId="5" borderId="8" xfId="0" applyNumberFormat="1" applyFont="1" applyFill="1" applyBorder="1" applyAlignment="1" applyProtection="1">
      <alignment horizontal="center" vertical="center"/>
      <protection hidden="1"/>
    </xf>
    <xf numFmtId="166" fontId="15" fillId="5" borderId="37" xfId="0" applyNumberFormat="1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0" fontId="15" fillId="5" borderId="39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 indent="1"/>
      <protection hidden="1"/>
    </xf>
    <xf numFmtId="0" fontId="25" fillId="0" borderId="0" xfId="0" applyFont="1" applyAlignment="1" applyProtection="1">
      <alignment horizontal="right" vertical="center" indent="1"/>
      <protection hidden="1"/>
    </xf>
    <xf numFmtId="0" fontId="25" fillId="0" borderId="44" xfId="0" applyFont="1" applyBorder="1" applyAlignment="1" applyProtection="1">
      <alignment horizontal="right" vertical="center" indent="1"/>
      <protection hidden="1"/>
    </xf>
  </cellXfs>
  <cellStyles count="1">
    <cellStyle name="Normal" xfId="0" builtinId="0"/>
  </cellStyles>
  <dxfs count="20">
    <dxf>
      <font>
        <color theme="0"/>
      </font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ill>
        <patternFill>
          <bgColor rgb="FFFFFFCC"/>
        </patternFill>
      </fill>
    </dxf>
    <dxf>
      <font>
        <color theme="2"/>
      </font>
    </dxf>
    <dxf>
      <font>
        <color theme="0" tint="-4.9989318521683403E-2"/>
      </font>
    </dxf>
    <dxf>
      <font>
        <color theme="0"/>
      </font>
    </dxf>
    <dxf>
      <font>
        <color theme="2"/>
      </font>
    </dxf>
    <dxf>
      <font>
        <color theme="0" tint="-4.9989318521683403E-2"/>
      </font>
    </dxf>
    <dxf>
      <font>
        <color theme="0"/>
      </font>
    </dxf>
    <dxf>
      <font>
        <color theme="2"/>
      </font>
    </dxf>
    <dxf>
      <font>
        <color theme="0" tint="-4.9989318521683403E-2"/>
      </font>
    </dxf>
    <dxf>
      <font>
        <color theme="0"/>
      </font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EAEAEA"/>
      <color rgb="FF000099"/>
      <color rgb="FFFFFF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r>
              <a:rPr lang="fr-FR" sz="1200">
                <a:solidFill>
                  <a:schemeClr val="bg1"/>
                </a:solidFill>
              </a:rPr>
              <a:t>Méthode de l'épuisement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05102386687699E-2"/>
          <c:y val="0.1083897265140044"/>
          <c:w val="0.92209934514098224"/>
          <c:h val="0.81200439185067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'Délai moyen de paiement'!$F$4</c:f>
              <c:strCache>
                <c:ptCount val="1"/>
                <c:pt idx="0">
                  <c:v>Délai moyen total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0099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paiement'!$I$8:$I$20</c:f>
              <c:numCache>
                <c:formatCode>0" J"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A-4048-BEAB-036D36EB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4221496"/>
        <c:axId val="174221888"/>
      </c:barChart>
      <c:lineChart>
        <c:grouping val="standard"/>
        <c:varyColors val="0"/>
        <c:ser>
          <c:idx val="3"/>
          <c:order val="1"/>
          <c:tx>
            <c:v>Cible</c:v>
          </c:tx>
          <c:spPr>
            <a:ln>
              <a:solidFill>
                <a:srgbClr val="FF0000"/>
              </a:solidFill>
            </a:ln>
          </c:spPr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paiement'!$A$8:$A$20</c:f>
              <c:numCache>
                <c:formatCode>0" jours"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A-4048-BEAB-036D36EB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1496"/>
        <c:axId val="174221888"/>
      </c:lineChart>
      <c:catAx>
        <c:axId val="1742214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fr-FR"/>
          </a:p>
        </c:txPr>
        <c:crossAx val="174221888"/>
        <c:crosses val="autoZero"/>
        <c:auto val="1"/>
        <c:lblAlgn val="ctr"/>
        <c:lblOffset val="100"/>
        <c:noMultiLvlLbl val="1"/>
      </c:catAx>
      <c:valAx>
        <c:axId val="17422188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&quot; J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174221496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FFC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70603166761017622"/>
          <c:y val="1.7676966515549185E-2"/>
          <c:w val="0.26029984752757696"/>
          <c:h val="8.8384037222619893E-2"/>
        </c:manualLayout>
      </c:layout>
      <c:overlay val="1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r>
              <a:rPr lang="fr-FR" sz="1200">
                <a:solidFill>
                  <a:schemeClr val="bg1"/>
                </a:solidFill>
              </a:rPr>
              <a:t>Méthode du ratio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01596510948599E-2"/>
          <c:y val="0.12121238751406074"/>
          <c:w val="0.89708275892070932"/>
          <c:h val="0.81250150276230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'Délai moyen de paiement'!$F$4</c:f>
              <c:strCache>
                <c:ptCount val="1"/>
                <c:pt idx="0">
                  <c:v>Délai moyen total</c:v>
                </c:pt>
              </c:strCache>
            </c:strRef>
          </c:tx>
          <c:invertIfNegative val="0"/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paiement'!$J$8:$J$20</c:f>
              <c:numCache>
                <c:formatCode>0" J"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8-42B1-8C44-1ACABA0F0CCA}"/>
            </c:ext>
          </c:extLst>
        </c:ser>
        <c:ser>
          <c:idx val="2"/>
          <c:order val="1"/>
          <c:tx>
            <c:v>France</c:v>
          </c:tx>
          <c:invertIfNegative val="0"/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paiement'!$AB$8:$AB$20</c:f>
              <c:numCache>
                <c:formatCode>0" J"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8-42B1-8C44-1ACABA0F0CCA}"/>
            </c:ext>
          </c:extLst>
        </c:ser>
        <c:ser>
          <c:idx val="1"/>
          <c:order val="2"/>
          <c:tx>
            <c:v>Export</c:v>
          </c:tx>
          <c:spPr>
            <a:solidFill>
              <a:srgbClr val="993366"/>
            </a:solidFill>
          </c:spPr>
          <c:invertIfNegative val="0"/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paiement'!$T$8:$T$20</c:f>
              <c:numCache>
                <c:formatCode>0" J"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8-42B1-8C44-1ACABA0F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22672"/>
        <c:axId val="174223064"/>
      </c:barChart>
      <c:lineChart>
        <c:grouping val="standard"/>
        <c:varyColors val="0"/>
        <c:ser>
          <c:idx val="3"/>
          <c:order val="3"/>
          <c:tx>
            <c:v>Cible</c:v>
          </c:tx>
          <c:spPr>
            <a:ln>
              <a:solidFill>
                <a:srgbClr val="FF0000"/>
              </a:solidFill>
            </a:ln>
          </c:spPr>
          <c:cat>
            <c:strRef>
              <c:f>'Délai moyen de paiement'!$C$8:$C$20</c:f>
              <c:strCache>
                <c:ptCount val="13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</c:strCache>
            </c:strRef>
          </c:cat>
          <c:val>
            <c:numRef>
              <c:f>'Délai moyen de paiement'!$A$8:$A$20</c:f>
              <c:numCache>
                <c:formatCode>0" jours"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18-42B1-8C44-1ACABA0F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2672"/>
        <c:axId val="174223064"/>
      </c:lineChart>
      <c:catAx>
        <c:axId val="17422267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fr-FR"/>
          </a:p>
        </c:txPr>
        <c:crossAx val="174223064"/>
        <c:crosses val="autoZero"/>
        <c:auto val="1"/>
        <c:lblAlgn val="ctr"/>
        <c:lblOffset val="100"/>
        <c:noMultiLvlLbl val="1"/>
      </c:catAx>
      <c:valAx>
        <c:axId val="17422306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&quot; J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17422267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solidFill>
            <a:schemeClr val="bg1"/>
          </a:solidFill>
        </a:ln>
      </c:spPr>
    </c:plotArea>
    <c:legend>
      <c:legendPos val="t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22</xdr:row>
      <xdr:rowOff>123825</xdr:rowOff>
    </xdr:from>
    <xdr:to>
      <xdr:col>15</xdr:col>
      <xdr:colOff>83820</xdr:colOff>
      <xdr:row>46</xdr:row>
      <xdr:rowOff>123825</xdr:rowOff>
    </xdr:to>
    <xdr:graphicFrame macro="">
      <xdr:nvGraphicFramePr>
        <xdr:cNvPr id="73821" name="Graphique 1">
          <a:extLst>
            <a:ext uri="{FF2B5EF4-FFF2-40B4-BE49-F238E27FC236}">
              <a16:creationId xmlns:a16="http://schemas.microsoft.com/office/drawing/2014/main" id="{00000000-0008-0000-0000-00005D2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182880</xdr:colOff>
      <xdr:row>22</xdr:row>
      <xdr:rowOff>108585</xdr:rowOff>
    </xdr:from>
    <xdr:to>
      <xdr:col>28</xdr:col>
      <xdr:colOff>7621</xdr:colOff>
      <xdr:row>46</xdr:row>
      <xdr:rowOff>108585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B51"/>
  <sheetViews>
    <sheetView showGridLines="0" tabSelected="1" zoomScaleNormal="100" workbookViewId="0">
      <pane ySplit="5" topLeftCell="A6" activePane="bottomLeft" state="frozenSplit"/>
      <selection sqref="A1:A1048576"/>
      <selection pane="bottomLeft" activeCell="J8" sqref="J8"/>
    </sheetView>
  </sheetViews>
  <sheetFormatPr baseColWidth="10" defaultColWidth="11.42578125" defaultRowHeight="15.75" x14ac:dyDescent="0.25"/>
  <cols>
    <col min="1" max="2" width="0.85546875" style="1" customWidth="1"/>
    <col min="3" max="3" width="11.7109375" style="3" customWidth="1"/>
    <col min="4" max="5" width="9.7109375" style="2" customWidth="1"/>
    <col min="6" max="8" width="7.28515625" style="2" customWidth="1"/>
    <col min="9" max="10" width="8.7109375" style="2" customWidth="1"/>
    <col min="11" max="11" width="0.5703125" style="2" customWidth="1"/>
    <col min="12" max="12" width="3.7109375" style="2" customWidth="1"/>
    <col min="13" max="13" width="1.28515625" customWidth="1"/>
    <col min="14" max="15" width="9.7109375" style="2" customWidth="1"/>
    <col min="16" max="18" width="7.28515625" style="2" customWidth="1"/>
    <col min="19" max="20" width="8.7109375" style="2" customWidth="1"/>
    <col min="21" max="21" width="1.7109375" style="2" customWidth="1"/>
    <col min="22" max="23" width="9.7109375" style="2" customWidth="1"/>
    <col min="24" max="26" width="7.28515625" style="2" customWidth="1"/>
    <col min="27" max="28" width="8.7109375" style="2" customWidth="1"/>
    <col min="29" max="16384" width="11.42578125" style="2"/>
  </cols>
  <sheetData>
    <row r="1" spans="1:28" ht="6" customHeight="1" x14ac:dyDescent="0.25"/>
    <row r="2" spans="1:28" s="40" customFormat="1" ht="20.100000000000001" customHeight="1" x14ac:dyDescent="0.2">
      <c r="A2" s="69">
        <f>IF(ISBLANK(J2),1," ")</f>
        <v>1</v>
      </c>
      <c r="B2" s="69"/>
      <c r="C2" s="88" t="s">
        <v>16</v>
      </c>
      <c r="D2" s="88"/>
      <c r="G2" s="108" t="str">
        <f>IF(ISBLANK(J2),"Renseigner le délai cible","Délai cible")</f>
        <v>Renseigner le délai cible</v>
      </c>
      <c r="H2" s="109"/>
      <c r="I2" s="110"/>
      <c r="J2" s="78"/>
      <c r="K2" s="79"/>
      <c r="L2" s="79"/>
      <c r="N2" s="89" t="s">
        <v>15</v>
      </c>
      <c r="O2" s="89"/>
      <c r="V2" s="89" t="s">
        <v>14</v>
      </c>
      <c r="W2" s="89"/>
    </row>
    <row r="3" spans="1:28" ht="3" customHeight="1" x14ac:dyDescent="0.25">
      <c r="K3" s="80"/>
      <c r="L3" s="80"/>
    </row>
    <row r="4" spans="1:28" s="14" customFormat="1" ht="22.5" customHeight="1" x14ac:dyDescent="0.25">
      <c r="A4" s="8"/>
      <c r="B4" s="8"/>
      <c r="C4" s="104" t="s">
        <v>7</v>
      </c>
      <c r="D4" s="96" t="s">
        <v>5</v>
      </c>
      <c r="E4" s="96" t="s">
        <v>6</v>
      </c>
      <c r="F4" s="97" t="s">
        <v>4</v>
      </c>
      <c r="G4" s="98"/>
      <c r="H4" s="98"/>
      <c r="I4" s="98"/>
      <c r="J4" s="99"/>
      <c r="K4" s="81"/>
      <c r="L4" s="81"/>
      <c r="N4" s="95" t="s">
        <v>5</v>
      </c>
      <c r="O4" s="96" t="s">
        <v>6</v>
      </c>
      <c r="P4" s="97" t="s">
        <v>2</v>
      </c>
      <c r="Q4" s="98"/>
      <c r="R4" s="98"/>
      <c r="S4" s="98"/>
      <c r="T4" s="99"/>
      <c r="U4" s="5"/>
      <c r="V4" s="95" t="s">
        <v>5</v>
      </c>
      <c r="W4" s="96" t="s">
        <v>6</v>
      </c>
      <c r="X4" s="97" t="s">
        <v>1</v>
      </c>
      <c r="Y4" s="98"/>
      <c r="Z4" s="98"/>
      <c r="AA4" s="98"/>
      <c r="AB4" s="99"/>
    </row>
    <row r="5" spans="1:28" s="14" customFormat="1" ht="22.5" customHeight="1" x14ac:dyDescent="0.25">
      <c r="A5" s="8"/>
      <c r="B5" s="8"/>
      <c r="C5" s="105"/>
      <c r="D5" s="106"/>
      <c r="E5" s="101"/>
      <c r="F5" s="107" t="s">
        <v>8</v>
      </c>
      <c r="G5" s="102"/>
      <c r="H5" s="102"/>
      <c r="I5" s="102"/>
      <c r="J5" s="103" t="s">
        <v>0</v>
      </c>
      <c r="K5" s="81"/>
      <c r="L5" s="81"/>
      <c r="N5" s="100"/>
      <c r="O5" s="101"/>
      <c r="P5" s="102" t="s">
        <v>8</v>
      </c>
      <c r="Q5" s="102"/>
      <c r="R5" s="102"/>
      <c r="S5" s="102"/>
      <c r="T5" s="103" t="s">
        <v>0</v>
      </c>
      <c r="U5" s="5"/>
      <c r="V5" s="100"/>
      <c r="W5" s="101"/>
      <c r="X5" s="102" t="s">
        <v>8</v>
      </c>
      <c r="Y5" s="102"/>
      <c r="Z5" s="102"/>
      <c r="AA5" s="102"/>
      <c r="AB5" s="103" t="s">
        <v>0</v>
      </c>
    </row>
    <row r="6" spans="1:28" s="5" customFormat="1" ht="24.95" customHeight="1" x14ac:dyDescent="0.2">
      <c r="A6" s="8"/>
      <c r="B6" s="8"/>
      <c r="C6" s="37"/>
      <c r="D6" s="52"/>
      <c r="E6" s="52"/>
      <c r="F6" s="56"/>
      <c r="G6" s="20"/>
      <c r="H6" s="21"/>
      <c r="I6" s="57">
        <f t="shared" ref="I6:I12" si="0">SUM(F6:H6)</f>
        <v>0</v>
      </c>
      <c r="J6" s="58"/>
      <c r="K6" s="82"/>
      <c r="L6" s="82"/>
      <c r="N6" s="23"/>
      <c r="O6" s="52"/>
      <c r="P6" s="56"/>
      <c r="Q6" s="20"/>
      <c r="R6" s="21"/>
      <c r="S6" s="57">
        <f t="shared" ref="S6:S12" si="1">SUM(P6:R6)</f>
        <v>0</v>
      </c>
      <c r="T6" s="58"/>
      <c r="V6" s="70">
        <f t="shared" ref="V6:V14" si="2">IF((D6-N6)=0,0,D6-N6)</f>
        <v>0</v>
      </c>
      <c r="W6" s="71">
        <f t="shared" ref="W6:W14" si="3">IF((E6-O6)=0,0,E6-O6)</f>
        <v>0</v>
      </c>
      <c r="X6" s="56"/>
      <c r="Y6" s="20"/>
      <c r="Z6" s="21"/>
      <c r="AA6" s="57">
        <f t="shared" ref="AA6:AA12" si="4">SUM(X6:Z6)</f>
        <v>0</v>
      </c>
      <c r="AB6" s="58"/>
    </row>
    <row r="7" spans="1:28" s="5" customFormat="1" ht="24.95" customHeight="1" x14ac:dyDescent="0.2">
      <c r="A7" s="8"/>
      <c r="B7" s="8"/>
      <c r="C7" s="38" t="str">
        <f>IF(ISBLANK($C$6)," ",EOMONTH(C6,1))</f>
        <v xml:space="preserve"> </v>
      </c>
      <c r="D7" s="53"/>
      <c r="E7" s="53"/>
      <c r="F7" s="55"/>
      <c r="G7" s="19"/>
      <c r="H7" s="22"/>
      <c r="I7" s="31">
        <f t="shared" si="0"/>
        <v>0</v>
      </c>
      <c r="J7" s="32"/>
      <c r="K7" s="82"/>
      <c r="L7" s="82"/>
      <c r="N7" s="24"/>
      <c r="O7" s="53"/>
      <c r="P7" s="55"/>
      <c r="Q7" s="19"/>
      <c r="R7" s="22"/>
      <c r="S7" s="31">
        <f t="shared" si="1"/>
        <v>0</v>
      </c>
      <c r="T7" s="32"/>
      <c r="V7" s="72">
        <f t="shared" si="2"/>
        <v>0</v>
      </c>
      <c r="W7" s="73">
        <f t="shared" si="3"/>
        <v>0</v>
      </c>
      <c r="X7" s="55"/>
      <c r="Y7" s="19"/>
      <c r="Z7" s="22"/>
      <c r="AA7" s="31">
        <f t="shared" si="4"/>
        <v>0</v>
      </c>
      <c r="AB7" s="32"/>
    </row>
    <row r="8" spans="1:28" s="5" customFormat="1" ht="24.95" customHeight="1" x14ac:dyDescent="0.2">
      <c r="A8" s="68">
        <f>$J$2</f>
        <v>0</v>
      </c>
      <c r="B8" s="85">
        <f>IF(J8=0,0,1)</f>
        <v>0</v>
      </c>
      <c r="C8" s="38" t="str">
        <f t="shared" ref="C8:C20" si="5">IF(ISBLANK($C$6)," ",EOMONTH(C7,1))</f>
        <v xml:space="preserve"> </v>
      </c>
      <c r="D8" s="53"/>
      <c r="E8" s="53"/>
      <c r="F8" s="59">
        <f t="shared" ref="F8:F20" si="6">IF(ISBLANK(D8),0,IF(E8&lt;=D8,E8*30/D8,30))</f>
        <v>0</v>
      </c>
      <c r="G8" s="60">
        <f t="shared" ref="G8:G12" si="7">IF(E8&lt;=D8,0,IF((E8-D8)&lt;=D7,(E8-D8)*30/D7,30))</f>
        <v>0</v>
      </c>
      <c r="H8" s="61">
        <f>IF((E8-D8)&lt;=D7,0,(E8-D8-D7)*30/D6)</f>
        <v>0</v>
      </c>
      <c r="I8" s="31">
        <f t="shared" si="0"/>
        <v>0</v>
      </c>
      <c r="J8" s="32">
        <f>IF(ISBLANK(E8),0,E8*90/(D6+D7+D8))</f>
        <v>0</v>
      </c>
      <c r="K8" s="82"/>
      <c r="L8" s="84" t="str">
        <f>IF(OR(ISBLANK($J$2),I8=0,J8=0)," ",IF(J8&lt;$J$2,"J",IF(J8&gt;$J$2,"L","K")))</f>
        <v xml:space="preserve"> </v>
      </c>
      <c r="N8" s="24"/>
      <c r="O8" s="53"/>
      <c r="P8" s="59">
        <f t="shared" ref="P8:P20" si="8">IF(ISBLANK(N8),0,IF(O8&lt;=N8,O8*30/N8,30))</f>
        <v>0</v>
      </c>
      <c r="Q8" s="60">
        <f t="shared" ref="Q8:Q12" si="9">IF(O8&lt;=N8,0,IF((O8-N8)&lt;=N7,(O8-N8)*30/N7,30))</f>
        <v>0</v>
      </c>
      <c r="R8" s="61">
        <f>IF((O8-N8)&lt;=N7,0,(O8-N8-N7)*30/N6)</f>
        <v>0</v>
      </c>
      <c r="S8" s="31">
        <f t="shared" si="1"/>
        <v>0</v>
      </c>
      <c r="T8" s="32">
        <f>IF(ISBLANK(O8),0,O8*90/(N6+N7+N8))</f>
        <v>0</v>
      </c>
      <c r="V8" s="72">
        <f t="shared" si="2"/>
        <v>0</v>
      </c>
      <c r="W8" s="73">
        <f t="shared" si="3"/>
        <v>0</v>
      </c>
      <c r="X8" s="59">
        <f t="shared" ref="X8:X14" si="10">IF(ISERROR(IF(W8&lt;=V8,W8*30/V8,30)),0,IF(W8&lt;=V8,W8*30/V8,30))</f>
        <v>0</v>
      </c>
      <c r="Y8" s="60">
        <f t="shared" ref="Y8:Y12" si="11">IF(W8&lt;=V8,0,IF((W8-V8)&lt;=V7,(W8-V8)*30/V7,30))</f>
        <v>0</v>
      </c>
      <c r="Z8" s="61">
        <f t="shared" ref="Z8:Z14" si="12">IF(ISERROR(IF((W8-V8)&lt;=V7,0,(W8-V8-V7)*30/V6)),0,IF((W8-V8)&lt;=V7,0,(W8-V8-V7)*30/V6))</f>
        <v>0</v>
      </c>
      <c r="AA8" s="31">
        <f t="shared" si="4"/>
        <v>0</v>
      </c>
      <c r="AB8" s="32">
        <f>IF(W8=0,0,W8*90/(V6+V7+V8))</f>
        <v>0</v>
      </c>
    </row>
    <row r="9" spans="1:28" s="5" customFormat="1" ht="24.95" customHeight="1" x14ac:dyDescent="0.2">
      <c r="A9" s="68">
        <f t="shared" ref="A9:A20" si="13">$J$2</f>
        <v>0</v>
      </c>
      <c r="B9" s="85">
        <f t="shared" ref="B9:B20" si="14">IF(J9=0,0,1)</f>
        <v>0</v>
      </c>
      <c r="C9" s="38" t="str">
        <f t="shared" si="5"/>
        <v xml:space="preserve"> </v>
      </c>
      <c r="D9" s="53"/>
      <c r="E9" s="53"/>
      <c r="F9" s="59">
        <f t="shared" si="6"/>
        <v>0</v>
      </c>
      <c r="G9" s="60">
        <f t="shared" si="7"/>
        <v>0</v>
      </c>
      <c r="H9" s="61">
        <f>IF((E9-D9)&lt;=D8,0,(E9-D9-D8)*30/D7)</f>
        <v>0</v>
      </c>
      <c r="I9" s="31">
        <f t="shared" si="0"/>
        <v>0</v>
      </c>
      <c r="J9" s="32">
        <f>IF(ISBLANK(E9),0,E9*90/(D7+D8+D9))</f>
        <v>0</v>
      </c>
      <c r="K9" s="82"/>
      <c r="L9" s="84" t="str">
        <f t="shared" ref="L9:L20" si="15">IF(OR(ISBLANK($J$2),I9=0,J9=0)," ",IF(J9&lt;$J$2,"J",IF(J9&gt;$J$2,"L","K")))</f>
        <v xml:space="preserve"> </v>
      </c>
      <c r="N9" s="24"/>
      <c r="O9" s="53"/>
      <c r="P9" s="59">
        <f t="shared" si="8"/>
        <v>0</v>
      </c>
      <c r="Q9" s="60">
        <f t="shared" si="9"/>
        <v>0</v>
      </c>
      <c r="R9" s="61">
        <f>IF((O9-N9)&lt;=N8,0,(O9-N9-N8)*30/N7)</f>
        <v>0</v>
      </c>
      <c r="S9" s="31">
        <f t="shared" si="1"/>
        <v>0</v>
      </c>
      <c r="T9" s="32">
        <f>IF(ISBLANK(O9),0,O9*90/(N7+N8+N9))</f>
        <v>0</v>
      </c>
      <c r="V9" s="72">
        <f t="shared" si="2"/>
        <v>0</v>
      </c>
      <c r="W9" s="73">
        <f t="shared" si="3"/>
        <v>0</v>
      </c>
      <c r="X9" s="59">
        <f t="shared" si="10"/>
        <v>0</v>
      </c>
      <c r="Y9" s="60">
        <f t="shared" si="11"/>
        <v>0</v>
      </c>
      <c r="Z9" s="61">
        <f t="shared" si="12"/>
        <v>0</v>
      </c>
      <c r="AA9" s="31">
        <f t="shared" si="4"/>
        <v>0</v>
      </c>
      <c r="AB9" s="32">
        <f>IF(W9=0,0,W9*90/(V7+V8+V9))</f>
        <v>0</v>
      </c>
    </row>
    <row r="10" spans="1:28" s="5" customFormat="1" ht="24.95" customHeight="1" x14ac:dyDescent="0.2">
      <c r="A10" s="68">
        <f t="shared" si="13"/>
        <v>0</v>
      </c>
      <c r="B10" s="85">
        <f t="shared" si="14"/>
        <v>0</v>
      </c>
      <c r="C10" s="38" t="str">
        <f t="shared" si="5"/>
        <v xml:space="preserve"> </v>
      </c>
      <c r="D10" s="53"/>
      <c r="E10" s="53"/>
      <c r="F10" s="59">
        <f t="shared" si="6"/>
        <v>0</v>
      </c>
      <c r="G10" s="60">
        <f t="shared" si="7"/>
        <v>0</v>
      </c>
      <c r="H10" s="61">
        <f>IF((E10-D10)&lt;=D9,0,(E10-D10-D9)*30/D8)</f>
        <v>0</v>
      </c>
      <c r="I10" s="31">
        <f t="shared" si="0"/>
        <v>0</v>
      </c>
      <c r="J10" s="32">
        <f t="shared" ref="J10:J20" si="16">IF(ISBLANK(E10),0,E10*90/(D8+D9+D10))</f>
        <v>0</v>
      </c>
      <c r="K10" s="82"/>
      <c r="L10" s="84" t="str">
        <f t="shared" si="15"/>
        <v xml:space="preserve"> </v>
      </c>
      <c r="N10" s="24"/>
      <c r="O10" s="53"/>
      <c r="P10" s="59">
        <f t="shared" si="8"/>
        <v>0</v>
      </c>
      <c r="Q10" s="60">
        <f t="shared" si="9"/>
        <v>0</v>
      </c>
      <c r="R10" s="61">
        <f>IF((O10-N10)&lt;=N9,0,(O10-N10-N9)*30/N8)</f>
        <v>0</v>
      </c>
      <c r="S10" s="31">
        <f t="shared" si="1"/>
        <v>0</v>
      </c>
      <c r="T10" s="32">
        <f t="shared" ref="T10:T20" si="17">IF(ISBLANK(O10),0,O10*90/(N8+N9+N10))</f>
        <v>0</v>
      </c>
      <c r="V10" s="72">
        <f t="shared" si="2"/>
        <v>0</v>
      </c>
      <c r="W10" s="73">
        <f t="shared" si="3"/>
        <v>0</v>
      </c>
      <c r="X10" s="59">
        <f t="shared" si="10"/>
        <v>0</v>
      </c>
      <c r="Y10" s="60">
        <f t="shared" si="11"/>
        <v>0</v>
      </c>
      <c r="Z10" s="61">
        <f t="shared" si="12"/>
        <v>0</v>
      </c>
      <c r="AA10" s="31">
        <f t="shared" si="4"/>
        <v>0</v>
      </c>
      <c r="AB10" s="32">
        <f>IF(W10=0,0,W10*90/(V8+V9+V10))</f>
        <v>0</v>
      </c>
    </row>
    <row r="11" spans="1:28" s="5" customFormat="1" ht="24.95" customHeight="1" x14ac:dyDescent="0.2">
      <c r="A11" s="68">
        <f t="shared" si="13"/>
        <v>0</v>
      </c>
      <c r="B11" s="85">
        <f t="shared" si="14"/>
        <v>0</v>
      </c>
      <c r="C11" s="38" t="str">
        <f t="shared" si="5"/>
        <v xml:space="preserve"> </v>
      </c>
      <c r="D11" s="53"/>
      <c r="E11" s="53"/>
      <c r="F11" s="59">
        <f t="shared" si="6"/>
        <v>0</v>
      </c>
      <c r="G11" s="60">
        <f t="shared" si="7"/>
        <v>0</v>
      </c>
      <c r="H11" s="61">
        <f>IF((E11-D11)&lt;=D10,0,(E11-D11-D10)*30/D9)</f>
        <v>0</v>
      </c>
      <c r="I11" s="31">
        <f t="shared" si="0"/>
        <v>0</v>
      </c>
      <c r="J11" s="32">
        <f t="shared" si="16"/>
        <v>0</v>
      </c>
      <c r="K11" s="82"/>
      <c r="L11" s="84" t="str">
        <f t="shared" si="15"/>
        <v xml:space="preserve"> </v>
      </c>
      <c r="N11" s="24"/>
      <c r="O11" s="53"/>
      <c r="P11" s="59">
        <f t="shared" si="8"/>
        <v>0</v>
      </c>
      <c r="Q11" s="60">
        <f t="shared" si="9"/>
        <v>0</v>
      </c>
      <c r="R11" s="61">
        <f>IF((O11-N11)&lt;=N10,0,(O11-N11-N10)*30/N9)</f>
        <v>0</v>
      </c>
      <c r="S11" s="31">
        <f t="shared" si="1"/>
        <v>0</v>
      </c>
      <c r="T11" s="32">
        <f t="shared" si="17"/>
        <v>0</v>
      </c>
      <c r="V11" s="72">
        <f t="shared" si="2"/>
        <v>0</v>
      </c>
      <c r="W11" s="73">
        <f t="shared" si="3"/>
        <v>0</v>
      </c>
      <c r="X11" s="59">
        <f t="shared" si="10"/>
        <v>0</v>
      </c>
      <c r="Y11" s="60">
        <f t="shared" si="11"/>
        <v>0</v>
      </c>
      <c r="Z11" s="61">
        <f t="shared" si="12"/>
        <v>0</v>
      </c>
      <c r="AA11" s="31">
        <f t="shared" si="4"/>
        <v>0</v>
      </c>
      <c r="AB11" s="32">
        <f>IF(W11=0,0,W11*90/(V9+V10+V11))</f>
        <v>0</v>
      </c>
    </row>
    <row r="12" spans="1:28" s="5" customFormat="1" ht="24.95" customHeight="1" x14ac:dyDescent="0.2">
      <c r="A12" s="68">
        <f t="shared" si="13"/>
        <v>0</v>
      </c>
      <c r="B12" s="85">
        <f t="shared" si="14"/>
        <v>0</v>
      </c>
      <c r="C12" s="38" t="str">
        <f t="shared" si="5"/>
        <v xml:space="preserve"> </v>
      </c>
      <c r="D12" s="53"/>
      <c r="E12" s="53"/>
      <c r="F12" s="59">
        <f t="shared" si="6"/>
        <v>0</v>
      </c>
      <c r="G12" s="60">
        <f t="shared" si="7"/>
        <v>0</v>
      </c>
      <c r="H12" s="61">
        <f>IF((E12-D12)&lt;=D11,0,(E12-D12-D11)*30/D10)</f>
        <v>0</v>
      </c>
      <c r="I12" s="31">
        <f t="shared" si="0"/>
        <v>0</v>
      </c>
      <c r="J12" s="32">
        <f>IF(ISBLANK(E12),0,E12*90/(D10+D11+D12))</f>
        <v>0</v>
      </c>
      <c r="K12" s="82"/>
      <c r="L12" s="84" t="str">
        <f t="shared" si="15"/>
        <v xml:space="preserve"> </v>
      </c>
      <c r="N12" s="24"/>
      <c r="O12" s="53"/>
      <c r="P12" s="59">
        <f>IF(ISBLANK(N12),0,IF(O12&lt;=N12,O12*30/N12,30))</f>
        <v>0</v>
      </c>
      <c r="Q12" s="60">
        <f t="shared" si="9"/>
        <v>0</v>
      </c>
      <c r="R12" s="61">
        <f>IF((O12-N12)&lt;=N11,0,(O12-N12-N11)*30/N10)</f>
        <v>0</v>
      </c>
      <c r="S12" s="31">
        <f t="shared" si="1"/>
        <v>0</v>
      </c>
      <c r="T12" s="32">
        <f t="shared" si="17"/>
        <v>0</v>
      </c>
      <c r="V12" s="72">
        <f t="shared" si="2"/>
        <v>0</v>
      </c>
      <c r="W12" s="73">
        <f t="shared" si="3"/>
        <v>0</v>
      </c>
      <c r="X12" s="59">
        <f t="shared" si="10"/>
        <v>0</v>
      </c>
      <c r="Y12" s="60">
        <f t="shared" si="11"/>
        <v>0</v>
      </c>
      <c r="Z12" s="61">
        <f t="shared" si="12"/>
        <v>0</v>
      </c>
      <c r="AA12" s="31">
        <f t="shared" si="4"/>
        <v>0</v>
      </c>
      <c r="AB12" s="32">
        <f>IF(W12=0,0,W12*90/(V10+V11+V12))</f>
        <v>0</v>
      </c>
    </row>
    <row r="13" spans="1:28" s="5" customFormat="1" ht="24.95" customHeight="1" x14ac:dyDescent="0.2">
      <c r="A13" s="68">
        <f t="shared" si="13"/>
        <v>0</v>
      </c>
      <c r="B13" s="85">
        <f t="shared" si="14"/>
        <v>0</v>
      </c>
      <c r="C13" s="38" t="str">
        <f t="shared" si="5"/>
        <v xml:space="preserve"> </v>
      </c>
      <c r="D13" s="53"/>
      <c r="E13" s="53"/>
      <c r="F13" s="59">
        <f t="shared" si="6"/>
        <v>0</v>
      </c>
      <c r="G13" s="60">
        <f t="shared" ref="G13:G20" si="18">IF(E13&lt;=D13,0,IF((E13-D13)&lt;=D12,(E13-D13)*30/D12,30))</f>
        <v>0</v>
      </c>
      <c r="H13" s="61">
        <f t="shared" ref="H13:H20" si="19">IF((E13-D13)&lt;=D12,0,(E13-D13-D12)*30/D11)</f>
        <v>0</v>
      </c>
      <c r="I13" s="31">
        <f t="shared" ref="I13:I20" si="20">SUM(F13:H13)</f>
        <v>0</v>
      </c>
      <c r="J13" s="32">
        <f t="shared" si="16"/>
        <v>0</v>
      </c>
      <c r="K13" s="82"/>
      <c r="L13" s="84" t="str">
        <f t="shared" si="15"/>
        <v xml:space="preserve"> </v>
      </c>
      <c r="N13" s="24"/>
      <c r="O13" s="53"/>
      <c r="P13" s="59">
        <f t="shared" si="8"/>
        <v>0</v>
      </c>
      <c r="Q13" s="60">
        <f t="shared" ref="Q13:Q20" si="21">IF(O13&lt;=N13,0,IF((O13-N13)&lt;=N12,(O13-N13)*30/N12,30))</f>
        <v>0</v>
      </c>
      <c r="R13" s="61">
        <f t="shared" ref="R13:R20" si="22">IF((O13-N13)&lt;=N12,0,(O13-N13-N12)*30/N11)</f>
        <v>0</v>
      </c>
      <c r="S13" s="31">
        <f t="shared" ref="S13:S20" si="23">SUM(P13:R13)</f>
        <v>0</v>
      </c>
      <c r="T13" s="32">
        <f t="shared" si="17"/>
        <v>0</v>
      </c>
      <c r="V13" s="72">
        <f t="shared" si="2"/>
        <v>0</v>
      </c>
      <c r="W13" s="73">
        <f t="shared" si="3"/>
        <v>0</v>
      </c>
      <c r="X13" s="59">
        <f t="shared" si="10"/>
        <v>0</v>
      </c>
      <c r="Y13" s="60">
        <f t="shared" ref="Y13:Y20" si="24">IF(W13&lt;=V13,0,IF((W13-V13)&lt;=V12,(W13-V13)*30/V12,30))</f>
        <v>0</v>
      </c>
      <c r="Z13" s="61">
        <f t="shared" si="12"/>
        <v>0</v>
      </c>
      <c r="AA13" s="31">
        <f t="shared" ref="AA13:AA20" si="25">SUM(X13:Z13)</f>
        <v>0</v>
      </c>
      <c r="AB13" s="32">
        <f t="shared" ref="AB13:AB20" si="26">IF(W13=0,0,W13*90/(V11+V12+V13))</f>
        <v>0</v>
      </c>
    </row>
    <row r="14" spans="1:28" s="5" customFormat="1" ht="24.95" customHeight="1" x14ac:dyDescent="0.2">
      <c r="A14" s="68">
        <f t="shared" si="13"/>
        <v>0</v>
      </c>
      <c r="B14" s="85">
        <f t="shared" si="14"/>
        <v>0</v>
      </c>
      <c r="C14" s="38" t="str">
        <f t="shared" si="5"/>
        <v xml:space="preserve"> </v>
      </c>
      <c r="D14" s="53"/>
      <c r="E14" s="53"/>
      <c r="F14" s="59">
        <f t="shared" si="6"/>
        <v>0</v>
      </c>
      <c r="G14" s="60">
        <f t="shared" si="18"/>
        <v>0</v>
      </c>
      <c r="H14" s="61">
        <f t="shared" si="19"/>
        <v>0</v>
      </c>
      <c r="I14" s="31">
        <f t="shared" si="20"/>
        <v>0</v>
      </c>
      <c r="J14" s="32">
        <f t="shared" si="16"/>
        <v>0</v>
      </c>
      <c r="K14" s="82"/>
      <c r="L14" s="84" t="str">
        <f t="shared" si="15"/>
        <v xml:space="preserve"> </v>
      </c>
      <c r="N14" s="24"/>
      <c r="O14" s="53"/>
      <c r="P14" s="59">
        <f t="shared" si="8"/>
        <v>0</v>
      </c>
      <c r="Q14" s="60">
        <f t="shared" si="21"/>
        <v>0</v>
      </c>
      <c r="R14" s="61">
        <f t="shared" si="22"/>
        <v>0</v>
      </c>
      <c r="S14" s="31">
        <f t="shared" si="23"/>
        <v>0</v>
      </c>
      <c r="T14" s="32">
        <f t="shared" si="17"/>
        <v>0</v>
      </c>
      <c r="V14" s="72">
        <f t="shared" si="2"/>
        <v>0</v>
      </c>
      <c r="W14" s="73">
        <f t="shared" si="3"/>
        <v>0</v>
      </c>
      <c r="X14" s="59">
        <f t="shared" si="10"/>
        <v>0</v>
      </c>
      <c r="Y14" s="60">
        <f t="shared" si="24"/>
        <v>0</v>
      </c>
      <c r="Z14" s="61">
        <f t="shared" si="12"/>
        <v>0</v>
      </c>
      <c r="AA14" s="31">
        <f t="shared" si="25"/>
        <v>0</v>
      </c>
      <c r="AB14" s="32">
        <f t="shared" si="26"/>
        <v>0</v>
      </c>
    </row>
    <row r="15" spans="1:28" s="5" customFormat="1" ht="24.95" customHeight="1" x14ac:dyDescent="0.2">
      <c r="A15" s="68">
        <f t="shared" si="13"/>
        <v>0</v>
      </c>
      <c r="B15" s="85">
        <f t="shared" si="14"/>
        <v>0</v>
      </c>
      <c r="C15" s="38" t="str">
        <f t="shared" si="5"/>
        <v xml:space="preserve"> </v>
      </c>
      <c r="D15" s="53"/>
      <c r="E15" s="53"/>
      <c r="F15" s="59">
        <f t="shared" si="6"/>
        <v>0</v>
      </c>
      <c r="G15" s="60">
        <f t="shared" si="18"/>
        <v>0</v>
      </c>
      <c r="H15" s="61">
        <f t="shared" si="19"/>
        <v>0</v>
      </c>
      <c r="I15" s="31">
        <f t="shared" si="20"/>
        <v>0</v>
      </c>
      <c r="J15" s="32">
        <f>IF(ISBLANK(E15),0,E15*90/(D13+D14+D15))</f>
        <v>0</v>
      </c>
      <c r="K15" s="82"/>
      <c r="L15" s="84" t="str">
        <f t="shared" si="15"/>
        <v xml:space="preserve"> </v>
      </c>
      <c r="N15" s="24"/>
      <c r="O15" s="53"/>
      <c r="P15" s="59">
        <f t="shared" si="8"/>
        <v>0</v>
      </c>
      <c r="Q15" s="60">
        <f t="shared" si="21"/>
        <v>0</v>
      </c>
      <c r="R15" s="61">
        <f t="shared" si="22"/>
        <v>0</v>
      </c>
      <c r="S15" s="31">
        <f t="shared" si="23"/>
        <v>0</v>
      </c>
      <c r="T15" s="32">
        <f t="shared" si="17"/>
        <v>0</v>
      </c>
      <c r="V15" s="72">
        <f t="shared" ref="V15:W20" si="27">IF((D15-N15)=0,0,D15-N15)</f>
        <v>0</v>
      </c>
      <c r="W15" s="73">
        <f t="shared" si="27"/>
        <v>0</v>
      </c>
      <c r="X15" s="59">
        <f t="shared" ref="X15:X20" si="28">IF(ISERROR(IF(W15&lt;=V15,W15*30/V15,30)),0,IF(W15&lt;=V15,W15*30/V15,30))</f>
        <v>0</v>
      </c>
      <c r="Y15" s="60">
        <f t="shared" si="24"/>
        <v>0</v>
      </c>
      <c r="Z15" s="61">
        <f t="shared" ref="Z15:Z20" si="29">IF(ISERROR(IF((W15-V15)&lt;=V14,0,(W15-V15-V14)*30/V13)),0,IF((W15-V15)&lt;=V14,0,(W15-V15-V14)*30/V13))</f>
        <v>0</v>
      </c>
      <c r="AA15" s="31">
        <f t="shared" si="25"/>
        <v>0</v>
      </c>
      <c r="AB15" s="32">
        <f t="shared" si="26"/>
        <v>0</v>
      </c>
    </row>
    <row r="16" spans="1:28" s="5" customFormat="1" ht="24.95" customHeight="1" x14ac:dyDescent="0.2">
      <c r="A16" s="68">
        <f t="shared" si="13"/>
        <v>0</v>
      </c>
      <c r="B16" s="85">
        <f t="shared" si="14"/>
        <v>0</v>
      </c>
      <c r="C16" s="38" t="str">
        <f t="shared" si="5"/>
        <v xml:space="preserve"> </v>
      </c>
      <c r="D16" s="53"/>
      <c r="E16" s="53"/>
      <c r="F16" s="59">
        <f t="shared" si="6"/>
        <v>0</v>
      </c>
      <c r="G16" s="60">
        <f t="shared" si="18"/>
        <v>0</v>
      </c>
      <c r="H16" s="61">
        <f t="shared" si="19"/>
        <v>0</v>
      </c>
      <c r="I16" s="31">
        <f t="shared" si="20"/>
        <v>0</v>
      </c>
      <c r="J16" s="32">
        <f>IF(ISBLANK(E16),0,E16*90/(D14+D15+D16))</f>
        <v>0</v>
      </c>
      <c r="K16" s="82"/>
      <c r="L16" s="84" t="str">
        <f t="shared" si="15"/>
        <v xml:space="preserve"> </v>
      </c>
      <c r="N16" s="24"/>
      <c r="O16" s="53"/>
      <c r="P16" s="59">
        <f t="shared" si="8"/>
        <v>0</v>
      </c>
      <c r="Q16" s="60">
        <f t="shared" si="21"/>
        <v>0</v>
      </c>
      <c r="R16" s="61">
        <f t="shared" si="22"/>
        <v>0</v>
      </c>
      <c r="S16" s="31">
        <f t="shared" si="23"/>
        <v>0</v>
      </c>
      <c r="T16" s="32">
        <f t="shared" si="17"/>
        <v>0</v>
      </c>
      <c r="V16" s="72">
        <f t="shared" si="27"/>
        <v>0</v>
      </c>
      <c r="W16" s="73">
        <f t="shared" si="27"/>
        <v>0</v>
      </c>
      <c r="X16" s="59">
        <f t="shared" si="28"/>
        <v>0</v>
      </c>
      <c r="Y16" s="60">
        <f t="shared" si="24"/>
        <v>0</v>
      </c>
      <c r="Z16" s="61">
        <f t="shared" si="29"/>
        <v>0</v>
      </c>
      <c r="AA16" s="31">
        <f t="shared" si="25"/>
        <v>0</v>
      </c>
      <c r="AB16" s="32">
        <f t="shared" si="26"/>
        <v>0</v>
      </c>
    </row>
    <row r="17" spans="1:28" s="5" customFormat="1" ht="24.95" customHeight="1" x14ac:dyDescent="0.2">
      <c r="A17" s="68">
        <f t="shared" si="13"/>
        <v>0</v>
      </c>
      <c r="B17" s="85">
        <f t="shared" si="14"/>
        <v>0</v>
      </c>
      <c r="C17" s="38" t="str">
        <f t="shared" si="5"/>
        <v xml:space="preserve"> </v>
      </c>
      <c r="D17" s="53"/>
      <c r="E17" s="53"/>
      <c r="F17" s="59">
        <f t="shared" si="6"/>
        <v>0</v>
      </c>
      <c r="G17" s="60">
        <f t="shared" si="18"/>
        <v>0</v>
      </c>
      <c r="H17" s="61">
        <f t="shared" si="19"/>
        <v>0</v>
      </c>
      <c r="I17" s="31">
        <f t="shared" si="20"/>
        <v>0</v>
      </c>
      <c r="J17" s="32">
        <f t="shared" si="16"/>
        <v>0</v>
      </c>
      <c r="K17" s="82"/>
      <c r="L17" s="84" t="str">
        <f t="shared" si="15"/>
        <v xml:space="preserve"> </v>
      </c>
      <c r="N17" s="24"/>
      <c r="O17" s="53"/>
      <c r="P17" s="59">
        <f t="shared" si="8"/>
        <v>0</v>
      </c>
      <c r="Q17" s="60">
        <f t="shared" si="21"/>
        <v>0</v>
      </c>
      <c r="R17" s="61">
        <f t="shared" si="22"/>
        <v>0</v>
      </c>
      <c r="S17" s="31">
        <f t="shared" si="23"/>
        <v>0</v>
      </c>
      <c r="T17" s="32">
        <f t="shared" si="17"/>
        <v>0</v>
      </c>
      <c r="V17" s="72">
        <f t="shared" si="27"/>
        <v>0</v>
      </c>
      <c r="W17" s="73">
        <f t="shared" si="27"/>
        <v>0</v>
      </c>
      <c r="X17" s="59">
        <f t="shared" si="28"/>
        <v>0</v>
      </c>
      <c r="Y17" s="60">
        <f t="shared" si="24"/>
        <v>0</v>
      </c>
      <c r="Z17" s="61">
        <f t="shared" si="29"/>
        <v>0</v>
      </c>
      <c r="AA17" s="31">
        <f t="shared" si="25"/>
        <v>0</v>
      </c>
      <c r="AB17" s="32">
        <f t="shared" si="26"/>
        <v>0</v>
      </c>
    </row>
    <row r="18" spans="1:28" s="5" customFormat="1" ht="24.95" customHeight="1" x14ac:dyDescent="0.2">
      <c r="A18" s="68">
        <f t="shared" si="13"/>
        <v>0</v>
      </c>
      <c r="B18" s="85">
        <f t="shared" si="14"/>
        <v>0</v>
      </c>
      <c r="C18" s="38" t="str">
        <f t="shared" si="5"/>
        <v xml:space="preserve"> </v>
      </c>
      <c r="D18" s="53"/>
      <c r="E18" s="53"/>
      <c r="F18" s="59">
        <f t="shared" si="6"/>
        <v>0</v>
      </c>
      <c r="G18" s="60">
        <f t="shared" si="18"/>
        <v>0</v>
      </c>
      <c r="H18" s="61">
        <f t="shared" si="19"/>
        <v>0</v>
      </c>
      <c r="I18" s="31">
        <f t="shared" si="20"/>
        <v>0</v>
      </c>
      <c r="J18" s="32">
        <f t="shared" si="16"/>
        <v>0</v>
      </c>
      <c r="K18" s="82"/>
      <c r="L18" s="84" t="str">
        <f t="shared" si="15"/>
        <v xml:space="preserve"> </v>
      </c>
      <c r="N18" s="24"/>
      <c r="O18" s="53"/>
      <c r="P18" s="59">
        <f t="shared" si="8"/>
        <v>0</v>
      </c>
      <c r="Q18" s="60">
        <f t="shared" si="21"/>
        <v>0</v>
      </c>
      <c r="R18" s="61">
        <f t="shared" si="22"/>
        <v>0</v>
      </c>
      <c r="S18" s="31">
        <f t="shared" si="23"/>
        <v>0</v>
      </c>
      <c r="T18" s="32">
        <f t="shared" si="17"/>
        <v>0</v>
      </c>
      <c r="V18" s="72">
        <f t="shared" si="27"/>
        <v>0</v>
      </c>
      <c r="W18" s="73">
        <f t="shared" si="27"/>
        <v>0</v>
      </c>
      <c r="X18" s="59">
        <f t="shared" si="28"/>
        <v>0</v>
      </c>
      <c r="Y18" s="60">
        <f t="shared" si="24"/>
        <v>0</v>
      </c>
      <c r="Z18" s="61">
        <f t="shared" si="29"/>
        <v>0</v>
      </c>
      <c r="AA18" s="31">
        <f t="shared" si="25"/>
        <v>0</v>
      </c>
      <c r="AB18" s="32">
        <f t="shared" si="26"/>
        <v>0</v>
      </c>
    </row>
    <row r="19" spans="1:28" s="5" customFormat="1" ht="24.95" customHeight="1" x14ac:dyDescent="0.2">
      <c r="A19" s="68">
        <f t="shared" si="13"/>
        <v>0</v>
      </c>
      <c r="B19" s="85">
        <f t="shared" si="14"/>
        <v>0</v>
      </c>
      <c r="C19" s="38" t="str">
        <f t="shared" si="5"/>
        <v xml:space="preserve"> </v>
      </c>
      <c r="D19" s="53"/>
      <c r="E19" s="53"/>
      <c r="F19" s="59">
        <f t="shared" si="6"/>
        <v>0</v>
      </c>
      <c r="G19" s="60">
        <f t="shared" si="18"/>
        <v>0</v>
      </c>
      <c r="H19" s="61">
        <f t="shared" si="19"/>
        <v>0</v>
      </c>
      <c r="I19" s="31">
        <f t="shared" si="20"/>
        <v>0</v>
      </c>
      <c r="J19" s="32">
        <f t="shared" si="16"/>
        <v>0</v>
      </c>
      <c r="K19" s="82"/>
      <c r="L19" s="84" t="str">
        <f t="shared" si="15"/>
        <v xml:space="preserve"> </v>
      </c>
      <c r="N19" s="24"/>
      <c r="O19" s="53"/>
      <c r="P19" s="59">
        <f t="shared" si="8"/>
        <v>0</v>
      </c>
      <c r="Q19" s="60">
        <f t="shared" si="21"/>
        <v>0</v>
      </c>
      <c r="R19" s="61">
        <f t="shared" si="22"/>
        <v>0</v>
      </c>
      <c r="S19" s="31">
        <f t="shared" si="23"/>
        <v>0</v>
      </c>
      <c r="T19" s="32">
        <f t="shared" si="17"/>
        <v>0</v>
      </c>
      <c r="V19" s="72">
        <f t="shared" si="27"/>
        <v>0</v>
      </c>
      <c r="W19" s="73">
        <f t="shared" si="27"/>
        <v>0</v>
      </c>
      <c r="X19" s="59">
        <f t="shared" si="28"/>
        <v>0</v>
      </c>
      <c r="Y19" s="60">
        <f t="shared" si="24"/>
        <v>0</v>
      </c>
      <c r="Z19" s="61">
        <f t="shared" si="29"/>
        <v>0</v>
      </c>
      <c r="AA19" s="31">
        <f t="shared" si="25"/>
        <v>0</v>
      </c>
      <c r="AB19" s="32">
        <f t="shared" si="26"/>
        <v>0</v>
      </c>
    </row>
    <row r="20" spans="1:28" s="5" customFormat="1" ht="24.95" customHeight="1" x14ac:dyDescent="0.2">
      <c r="A20" s="68">
        <f t="shared" si="13"/>
        <v>0</v>
      </c>
      <c r="B20" s="85">
        <f t="shared" si="14"/>
        <v>0</v>
      </c>
      <c r="C20" s="39" t="str">
        <f t="shared" si="5"/>
        <v xml:space="preserve"> </v>
      </c>
      <c r="D20" s="54"/>
      <c r="E20" s="54"/>
      <c r="F20" s="62">
        <f t="shared" si="6"/>
        <v>0</v>
      </c>
      <c r="G20" s="63">
        <f t="shared" si="18"/>
        <v>0</v>
      </c>
      <c r="H20" s="64">
        <f t="shared" si="19"/>
        <v>0</v>
      </c>
      <c r="I20" s="33">
        <f t="shared" si="20"/>
        <v>0</v>
      </c>
      <c r="J20" s="34">
        <f t="shared" si="16"/>
        <v>0</v>
      </c>
      <c r="K20" s="82"/>
      <c r="L20" s="84" t="str">
        <f t="shared" si="15"/>
        <v xml:space="preserve"> </v>
      </c>
      <c r="N20" s="28"/>
      <c r="O20" s="54"/>
      <c r="P20" s="62">
        <f t="shared" si="8"/>
        <v>0</v>
      </c>
      <c r="Q20" s="63">
        <f t="shared" si="21"/>
        <v>0</v>
      </c>
      <c r="R20" s="64">
        <f t="shared" si="22"/>
        <v>0</v>
      </c>
      <c r="S20" s="33">
        <f t="shared" si="23"/>
        <v>0</v>
      </c>
      <c r="T20" s="34">
        <f t="shared" si="17"/>
        <v>0</v>
      </c>
      <c r="V20" s="74">
        <f t="shared" si="27"/>
        <v>0</v>
      </c>
      <c r="W20" s="75">
        <f t="shared" si="27"/>
        <v>0</v>
      </c>
      <c r="X20" s="65">
        <f t="shared" si="28"/>
        <v>0</v>
      </c>
      <c r="Y20" s="66">
        <f t="shared" si="24"/>
        <v>0</v>
      </c>
      <c r="Z20" s="67">
        <f t="shared" si="29"/>
        <v>0</v>
      </c>
      <c r="AA20" s="35">
        <f t="shared" si="25"/>
        <v>0</v>
      </c>
      <c r="AB20" s="36">
        <f t="shared" si="26"/>
        <v>0</v>
      </c>
    </row>
    <row r="21" spans="1:28" s="7" customFormat="1" ht="3" customHeight="1" x14ac:dyDescent="0.25">
      <c r="A21" s="6"/>
      <c r="B21" s="6"/>
      <c r="C21" s="25"/>
      <c r="D21" s="26"/>
      <c r="E21" s="26"/>
      <c r="F21" s="27"/>
      <c r="G21" s="27"/>
      <c r="H21" s="27"/>
      <c r="I21" s="29"/>
      <c r="J21" s="30"/>
      <c r="K21" s="30"/>
      <c r="L21" s="30"/>
      <c r="N21" s="26"/>
      <c r="O21" s="26"/>
      <c r="P21" s="27"/>
      <c r="Q21" s="27"/>
      <c r="R21" s="27"/>
      <c r="S21" s="29"/>
      <c r="T21" s="30"/>
      <c r="V21" s="26"/>
      <c r="X21" s="27"/>
      <c r="Y21" s="27"/>
      <c r="Z21" s="27"/>
      <c r="AA21" s="29"/>
      <c r="AB21" s="30"/>
    </row>
    <row r="22" spans="1:28" s="13" customFormat="1" ht="21.95" customHeight="1" x14ac:dyDescent="0.25">
      <c r="A22" s="12"/>
      <c r="B22" s="12">
        <f>SUM(B8:B21)</f>
        <v>0</v>
      </c>
      <c r="C22" s="9"/>
      <c r="D22" s="10"/>
      <c r="E22" s="10"/>
      <c r="F22" s="11"/>
      <c r="G22" s="86" t="s">
        <v>3</v>
      </c>
      <c r="H22" s="87"/>
      <c r="I22" s="76">
        <f>AVERAGE(I8:I20)</f>
        <v>0</v>
      </c>
      <c r="J22" s="77">
        <f>AVERAGE(J8:J20)</f>
        <v>0</v>
      </c>
      <c r="K22" s="83"/>
      <c r="L22" s="84" t="str">
        <f>IF(OR(ISBLANK($J$2),I22=0,J22=0,B22&lt;13)," ",IF(J22&lt;$J$2,"J",IF(J22&gt;$J$2,"L","K")))</f>
        <v xml:space="preserve"> </v>
      </c>
      <c r="N22" s="10"/>
      <c r="O22" s="10"/>
      <c r="P22" s="11"/>
      <c r="Q22" s="86" t="s">
        <v>3</v>
      </c>
      <c r="R22" s="87"/>
      <c r="S22" s="76">
        <f>AVERAGE(S8:S20)</f>
        <v>0</v>
      </c>
      <c r="T22" s="77">
        <f>AVERAGE(T8:T20)</f>
        <v>0</v>
      </c>
      <c r="V22" s="10"/>
      <c r="W22" s="10"/>
      <c r="X22" s="11"/>
      <c r="Y22" s="86" t="s">
        <v>3</v>
      </c>
      <c r="Z22" s="87"/>
      <c r="AA22" s="76">
        <f>AVERAGE(AA8:AA20)</f>
        <v>0</v>
      </c>
      <c r="AB22" s="77">
        <f>AVERAGE(AB8:AB20)</f>
        <v>0</v>
      </c>
    </row>
    <row r="23" spans="1:28" ht="17.100000000000001" customHeight="1" x14ac:dyDescent="0.25">
      <c r="F23" s="4"/>
      <c r="G23" s="4"/>
      <c r="H23" s="4"/>
      <c r="I23" s="4"/>
    </row>
    <row r="24" spans="1:28" ht="17.100000000000001" customHeight="1" x14ac:dyDescent="0.25">
      <c r="F24" s="4"/>
      <c r="G24" s="4"/>
      <c r="H24" s="4"/>
      <c r="I24" s="4"/>
    </row>
    <row r="25" spans="1:28" ht="17.100000000000001" customHeight="1" x14ac:dyDescent="0.25">
      <c r="F25" s="4"/>
      <c r="G25" s="4"/>
      <c r="H25" s="4"/>
      <c r="I25" s="4"/>
    </row>
    <row r="26" spans="1:28" ht="17.100000000000001" customHeight="1" x14ac:dyDescent="0.25">
      <c r="F26" s="4"/>
      <c r="G26" s="4"/>
      <c r="H26" s="4"/>
      <c r="I26" s="4"/>
    </row>
    <row r="27" spans="1:28" ht="17.100000000000001" customHeight="1" x14ac:dyDescent="0.25">
      <c r="F27" s="4"/>
      <c r="G27" s="4"/>
      <c r="H27" s="4"/>
      <c r="I27" s="4"/>
    </row>
    <row r="28" spans="1:28" ht="17.100000000000001" customHeight="1" x14ac:dyDescent="0.25">
      <c r="F28" s="4"/>
      <c r="G28" s="4"/>
      <c r="H28" s="4"/>
      <c r="I28" s="4"/>
    </row>
    <row r="29" spans="1:28" ht="17.100000000000001" customHeight="1" x14ac:dyDescent="0.25">
      <c r="F29" s="4"/>
      <c r="G29" s="4"/>
      <c r="H29" s="4"/>
      <c r="I29" s="4"/>
    </row>
    <row r="30" spans="1:28" ht="17.100000000000001" customHeight="1" x14ac:dyDescent="0.25">
      <c r="F30" s="4"/>
      <c r="G30" s="4"/>
      <c r="H30" s="4"/>
      <c r="I30" s="4"/>
    </row>
    <row r="31" spans="1:28" ht="17.100000000000001" customHeight="1" x14ac:dyDescent="0.25">
      <c r="F31" s="4"/>
      <c r="G31" s="4"/>
      <c r="H31" s="4"/>
      <c r="I31" s="4"/>
    </row>
    <row r="32" spans="1:28" ht="17.100000000000001" customHeight="1" x14ac:dyDescent="0.25">
      <c r="F32" s="4"/>
      <c r="G32" s="4"/>
      <c r="H32" s="4"/>
      <c r="I32" s="4"/>
    </row>
    <row r="33" spans="6:9" ht="17.100000000000001" customHeight="1" x14ac:dyDescent="0.25">
      <c r="F33" s="4"/>
      <c r="G33" s="4"/>
      <c r="H33" s="4"/>
      <c r="I33" s="4"/>
    </row>
    <row r="34" spans="6:9" ht="17.100000000000001" customHeight="1" x14ac:dyDescent="0.25">
      <c r="F34" s="4"/>
      <c r="G34" s="4"/>
      <c r="H34" s="4"/>
      <c r="I34" s="4"/>
    </row>
    <row r="35" spans="6:9" ht="17.100000000000001" customHeight="1" x14ac:dyDescent="0.25">
      <c r="F35" s="4"/>
      <c r="G35" s="4"/>
      <c r="H35" s="4"/>
      <c r="I35" s="4"/>
    </row>
    <row r="36" spans="6:9" ht="17.100000000000001" customHeight="1" x14ac:dyDescent="0.25"/>
    <row r="37" spans="6:9" ht="17.100000000000001" customHeight="1" x14ac:dyDescent="0.25"/>
    <row r="38" spans="6:9" ht="17.100000000000001" customHeight="1" x14ac:dyDescent="0.25"/>
    <row r="39" spans="6:9" ht="17.100000000000001" customHeight="1" x14ac:dyDescent="0.25"/>
    <row r="40" spans="6:9" ht="17.100000000000001" customHeight="1" x14ac:dyDescent="0.25"/>
    <row r="41" spans="6:9" ht="17.100000000000001" customHeight="1" x14ac:dyDescent="0.25"/>
    <row r="42" spans="6:9" ht="17.100000000000001" customHeight="1" x14ac:dyDescent="0.25"/>
    <row r="43" spans="6:9" ht="17.100000000000001" customHeight="1" x14ac:dyDescent="0.25"/>
    <row r="44" spans="6:9" ht="17.100000000000001" customHeight="1" x14ac:dyDescent="0.25"/>
    <row r="45" spans="6:9" ht="17.100000000000001" customHeight="1" x14ac:dyDescent="0.25"/>
    <row r="46" spans="6:9" ht="17.100000000000001" customHeight="1" x14ac:dyDescent="0.25"/>
    <row r="47" spans="6:9" ht="17.100000000000001" customHeight="1" x14ac:dyDescent="0.25"/>
    <row r="48" spans="6:9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</sheetData>
  <sheetProtection algorithmName="SHA-512" hashValue="pStXeHUcVW09uaUhRCnR75oqbWQl7kuu+WH9ssWw/LjH5cmnrRC1E5lrH1tOC1TW1U8nVVvzC1dpDVwzrD9rkQ==" saltValue="LpIJtSH61KCvmZe0ezRi8A==" spinCount="100000" sheet="1" formatCells="0" formatColumns="0" formatRows="0" insertColumns="0" insertRows="0" insertHyperlinks="0" deleteColumns="0" deleteRows="0" sort="0" autoFilter="0" pivotTables="0"/>
  <mergeCells count="20">
    <mergeCell ref="V4:V5"/>
    <mergeCell ref="W4:W5"/>
    <mergeCell ref="G22:H22"/>
    <mergeCell ref="Q22:R22"/>
    <mergeCell ref="Y22:Z22"/>
    <mergeCell ref="G2:I2"/>
    <mergeCell ref="C2:D2"/>
    <mergeCell ref="N2:O2"/>
    <mergeCell ref="V2:W2"/>
    <mergeCell ref="X4:AB4"/>
    <mergeCell ref="F5:I5"/>
    <mergeCell ref="X5:AA5"/>
    <mergeCell ref="C4:C5"/>
    <mergeCell ref="D4:D5"/>
    <mergeCell ref="E4:E5"/>
    <mergeCell ref="F4:J4"/>
    <mergeCell ref="P5:S5"/>
    <mergeCell ref="N4:N5"/>
    <mergeCell ref="O4:O5"/>
    <mergeCell ref="P4:T4"/>
  </mergeCells>
  <phoneticPr fontId="0" type="noConversion"/>
  <conditionalFormatting sqref="C6">
    <cfRule type="cellIs" dxfId="19" priority="23" operator="equal">
      <formula>0</formula>
    </cfRule>
  </conditionalFormatting>
  <conditionalFormatting sqref="F6:H20">
    <cfRule type="cellIs" dxfId="18" priority="22" operator="equal">
      <formula>0</formula>
    </cfRule>
  </conditionalFormatting>
  <conditionalFormatting sqref="I6:I20">
    <cfRule type="cellIs" dxfId="17" priority="21" operator="equal">
      <formula>0</formula>
    </cfRule>
  </conditionalFormatting>
  <conditionalFormatting sqref="J6:L7 J8:K20">
    <cfRule type="cellIs" dxfId="16" priority="20" operator="equal">
      <formula>0</formula>
    </cfRule>
  </conditionalFormatting>
  <conditionalFormatting sqref="P6:R20">
    <cfRule type="cellIs" dxfId="15" priority="19" operator="equal">
      <formula>0</formula>
    </cfRule>
  </conditionalFormatting>
  <conditionalFormatting sqref="S6:S20">
    <cfRule type="cellIs" dxfId="14" priority="18" operator="equal">
      <formula>0</formula>
    </cfRule>
  </conditionalFormatting>
  <conditionalFormatting sqref="T6:T20">
    <cfRule type="cellIs" dxfId="13" priority="17" operator="equal">
      <formula>0</formula>
    </cfRule>
  </conditionalFormatting>
  <conditionalFormatting sqref="X6:Z20">
    <cfRule type="cellIs" dxfId="12" priority="13" operator="equal">
      <formula>0</formula>
    </cfRule>
  </conditionalFormatting>
  <conditionalFormatting sqref="AA6:AA20">
    <cfRule type="cellIs" dxfId="11" priority="12" operator="equal">
      <formula>0</formula>
    </cfRule>
  </conditionalFormatting>
  <conditionalFormatting sqref="AB6:AB20">
    <cfRule type="cellIs" dxfId="10" priority="11" operator="equal">
      <formula>0</formula>
    </cfRule>
  </conditionalFormatting>
  <conditionalFormatting sqref="J2">
    <cfRule type="expression" dxfId="9" priority="24">
      <formula>$A$2=1</formula>
    </cfRule>
  </conditionalFormatting>
  <conditionalFormatting sqref="L22">
    <cfRule type="cellIs" dxfId="8" priority="1" stopIfTrue="1" operator="equal">
      <formula>"J"</formula>
    </cfRule>
    <cfRule type="cellIs" dxfId="7" priority="2" stopIfTrue="1" operator="equal">
      <formula>"L"</formula>
    </cfRule>
    <cfRule type="cellIs" dxfId="6" priority="3" stopIfTrue="1" operator="equal">
      <formula>"K"</formula>
    </cfRule>
  </conditionalFormatting>
  <conditionalFormatting sqref="L8:L20">
    <cfRule type="cellIs" dxfId="5" priority="4" stopIfTrue="1" operator="equal">
      <formula>"J"</formula>
    </cfRule>
    <cfRule type="cellIs" dxfId="4" priority="5" stopIfTrue="1" operator="equal">
      <formula>"L"</formula>
    </cfRule>
    <cfRule type="cellIs" dxfId="3" priority="6" stopIfTrue="1" operator="equal">
      <formula>"K"</formula>
    </cfRule>
  </conditionalFormatting>
  <dataValidations count="1">
    <dataValidation allowBlank="1" showInputMessage="1" showErrorMessage="1" prompt="Renseigner le 1° mois_x000a_xx/xx/xxxx" sqref="C6"/>
  </dataValidations>
  <pageMargins left="0.78740157480314965" right="0.78740157480314965" top="0.98425196850393704" bottom="0.98425196850393704" header="0.51181102362204722" footer="0.51181102362204722"/>
  <pageSetup paperSize="9" scale="49" orientation="landscape" r:id="rId1"/>
  <headerFooter alignWithMargins="0">
    <oddHeader>&amp;CDélai moyen de règlement - Clients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2:E21"/>
  <sheetViews>
    <sheetView showGridLines="0" showRowColHeaders="0" workbookViewId="0">
      <selection activeCell="G7" sqref="G7"/>
    </sheetView>
  </sheetViews>
  <sheetFormatPr baseColWidth="10" defaultColWidth="11.42578125" defaultRowHeight="12.75" x14ac:dyDescent="0.2"/>
  <cols>
    <col min="1" max="1" width="6.85546875" style="5" customWidth="1"/>
    <col min="2" max="2" width="16.7109375" style="18" customWidth="1"/>
    <col min="3" max="3" width="1.7109375" style="5" customWidth="1"/>
    <col min="4" max="4" width="16.7109375" style="5" customWidth="1"/>
    <col min="5" max="16384" width="11.42578125" style="5"/>
  </cols>
  <sheetData>
    <row r="2" spans="2:5" ht="24.95" customHeight="1" x14ac:dyDescent="0.2">
      <c r="B2" s="94" t="s">
        <v>9</v>
      </c>
      <c r="C2" s="94"/>
      <c r="D2" s="41"/>
    </row>
    <row r="3" spans="2:5" ht="6" customHeight="1" x14ac:dyDescent="0.2">
      <c r="B3" s="15"/>
    </row>
    <row r="4" spans="2:5" ht="24.95" customHeight="1" x14ac:dyDescent="0.2">
      <c r="B4" s="90" t="s">
        <v>10</v>
      </c>
      <c r="C4" s="91"/>
      <c r="D4" s="92"/>
    </row>
    <row r="5" spans="2:5" ht="3" customHeight="1" x14ac:dyDescent="0.2"/>
    <row r="6" spans="2:5" ht="30" customHeight="1" x14ac:dyDescent="0.2">
      <c r="B6" s="45" t="s">
        <v>17</v>
      </c>
      <c r="C6" s="42"/>
      <c r="D6" s="46" t="s">
        <v>13</v>
      </c>
    </row>
    <row r="7" spans="2:5" ht="24.95" customHeight="1" x14ac:dyDescent="0.2">
      <c r="B7" s="48"/>
      <c r="D7" s="49"/>
    </row>
    <row r="8" spans="2:5" ht="6" customHeight="1" x14ac:dyDescent="0.2">
      <c r="B8" s="16"/>
    </row>
    <row r="9" spans="2:5" ht="24.95" customHeight="1" x14ac:dyDescent="0.2">
      <c r="B9" s="47" t="s">
        <v>11</v>
      </c>
      <c r="C9" s="43"/>
      <c r="D9" s="47" t="s">
        <v>11</v>
      </c>
    </row>
    <row r="10" spans="2:5" ht="24.95" customHeight="1" x14ac:dyDescent="0.2">
      <c r="B10" s="50" t="str">
        <f>IF(OR(ISBLANK(D2),ISBLANK(B7))," ",D2+B7)</f>
        <v xml:space="preserve"> </v>
      </c>
      <c r="D10" s="51">
        <f>IF(ISBLANK(D2),0,IF(D7=30,EOMONTH(D2,1),IF(D7=60,EOMONTH(D2,2),IF(D7=90,EOMONTH(D2,3),IF(D7=120,EOMONTH(D2,4),IF(D7=150,EOMONTH(D2,5)," "))))))</f>
        <v>0</v>
      </c>
      <c r="E10" s="17"/>
    </row>
    <row r="11" spans="2:5" ht="6" customHeight="1" x14ac:dyDescent="0.2">
      <c r="B11" s="5"/>
      <c r="D11" s="15"/>
    </row>
    <row r="12" spans="2:5" ht="20.100000000000001" customHeight="1" x14ac:dyDescent="0.2">
      <c r="B12" s="93" t="s">
        <v>12</v>
      </c>
      <c r="C12" s="93"/>
      <c r="D12" s="93"/>
    </row>
    <row r="13" spans="2:5" ht="24.95" customHeight="1" x14ac:dyDescent="0.2">
      <c r="B13" s="44">
        <f>IF(OR(ISBLANK(D2),ISBLANK(B7)),0,B10-D2)</f>
        <v>0</v>
      </c>
      <c r="D13" s="44">
        <f>IF(OR(ISBLANK(D2),ISBLANK(D7)),0,D10-D2)</f>
        <v>0</v>
      </c>
    </row>
    <row r="14" spans="2:5" ht="20.100000000000001" customHeight="1" x14ac:dyDescent="0.2"/>
    <row r="15" spans="2:5" ht="20.100000000000001" customHeight="1" x14ac:dyDescent="0.2"/>
    <row r="16" spans="2:5" ht="20.100000000000001" customHeight="1" x14ac:dyDescent="0.2"/>
    <row r="17" spans="2:2" ht="20.100000000000001" customHeight="1" x14ac:dyDescent="0.2"/>
    <row r="18" spans="2:2" ht="20.100000000000001" customHeight="1" x14ac:dyDescent="0.2">
      <c r="B18" s="5"/>
    </row>
    <row r="19" spans="2:2" ht="20.100000000000001" customHeight="1" x14ac:dyDescent="0.2"/>
    <row r="20" spans="2:2" ht="20.100000000000001" customHeight="1" x14ac:dyDescent="0.2"/>
    <row r="21" spans="2:2" ht="20.100000000000001" customHeight="1" x14ac:dyDescent="0.2"/>
  </sheetData>
  <sheetProtection algorithmName="SHA-512" hashValue="af4+n3LPq/1MNq45YsuJcbB2c2nCwtqnjwDWzWRYJA9cLMtHHZD4hvHHsWg99hg36I3CfcMU+MI+xBslBCURqA==" saltValue="g43bAO+/Mut42Ae13K7koQ==" spinCount="100000" sheet="1" formatCells="0" formatColumns="0" formatRows="0" insertColumns="0" insertRows="0" insertHyperlinks="0" deleteColumns="0" deleteRows="0" sort="0" autoFilter="0" pivotTables="0"/>
  <mergeCells count="3">
    <mergeCell ref="B4:D4"/>
    <mergeCell ref="B12:D12"/>
    <mergeCell ref="B2:C2"/>
  </mergeCells>
  <conditionalFormatting sqref="B13 D13">
    <cfRule type="cellIs" dxfId="2" priority="3" operator="equal">
      <formula>0</formula>
    </cfRule>
  </conditionalFormatting>
  <conditionalFormatting sqref="B7 D7">
    <cfRule type="cellIs" dxfId="1" priority="2" operator="equal">
      <formula>0</formula>
    </cfRule>
  </conditionalFormatting>
  <conditionalFormatting sqref="D1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Délai moyen de paiement</vt:lpstr>
      <vt:lpstr>Jours effectifs de crédit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Utilisateur Windows</cp:lastModifiedBy>
  <cp:lastPrinted>2010-07-09T15:26:13Z</cp:lastPrinted>
  <dcterms:created xsi:type="dcterms:W3CDTF">1996-10-21T11:03:58Z</dcterms:created>
  <dcterms:modified xsi:type="dcterms:W3CDTF">2019-09-04T12:48:57Z</dcterms:modified>
</cp:coreProperties>
</file>