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6C17CDCA-3E34-4145-898C-7EE08FDA68A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capital">Feuil1!$C$4</definedName>
    <definedName name="durée_créditbail">Feuil1!$N$4</definedName>
    <definedName name="durée_emprunt">Feuil1!$F$4</definedName>
    <definedName name="Taux_creditbail">Feuil1!$N$6</definedName>
    <definedName name="Taux_emprunt">Feuil1!$I$4</definedName>
    <definedName name="Tx_actualisation">Feuil1!$D$6</definedName>
    <definedName name="Tx_IS">Feuil1!$G$6</definedName>
    <definedName name="Tx_marge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L4" i="1"/>
  <c r="K11" i="1" l="1"/>
  <c r="K12" i="1" s="1"/>
  <c r="K13" i="1" s="1"/>
  <c r="K14" i="1" s="1"/>
  <c r="K15" i="1" s="1"/>
  <c r="K16" i="1" s="1"/>
  <c r="K17" i="1" s="1"/>
  <c r="K18" i="1" s="1"/>
  <c r="L10" i="1" l="1"/>
  <c r="C22" i="1"/>
  <c r="C23" i="1"/>
  <c r="C24" i="1"/>
  <c r="C25" i="1"/>
  <c r="C26" i="1"/>
  <c r="C27" i="1"/>
  <c r="C28" i="1"/>
  <c r="C29" i="1"/>
  <c r="C11" i="1"/>
  <c r="E11" i="1" s="1"/>
  <c r="C12" i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C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0" i="1"/>
  <c r="E27" i="1" l="1"/>
  <c r="D27" i="1" s="1"/>
  <c r="E23" i="1"/>
  <c r="D23" i="1" s="1"/>
  <c r="E24" i="1"/>
  <c r="D24" i="1" s="1"/>
  <c r="E26" i="1"/>
  <c r="D26" i="1" s="1"/>
  <c r="E22" i="1"/>
  <c r="D22" i="1" s="1"/>
  <c r="E21" i="1"/>
  <c r="D21" i="1" s="1"/>
  <c r="E28" i="1"/>
  <c r="G28" i="1" s="1"/>
  <c r="H28" i="1" s="1"/>
  <c r="I28" i="1" s="1"/>
  <c r="E29" i="1"/>
  <c r="D29" i="1" s="1"/>
  <c r="E25" i="1"/>
  <c r="G25" i="1" s="1"/>
  <c r="H25" i="1" s="1"/>
  <c r="I25" i="1" s="1"/>
  <c r="D11" i="1"/>
  <c r="M10" i="1"/>
  <c r="N10" i="1" s="1"/>
  <c r="F30" i="1"/>
  <c r="E10" i="1"/>
  <c r="G10" i="1" s="1"/>
  <c r="C30" i="1"/>
  <c r="L11" i="1"/>
  <c r="M11" i="1" s="1"/>
  <c r="G27" i="1"/>
  <c r="H27" i="1" s="1"/>
  <c r="I27" i="1" s="1"/>
  <c r="G23" i="1"/>
  <c r="H23" i="1" s="1"/>
  <c r="I23" i="1" s="1"/>
  <c r="G20" i="1"/>
  <c r="H20" i="1" s="1"/>
  <c r="I20" i="1" s="1"/>
  <c r="G16" i="1"/>
  <c r="H16" i="1" s="1"/>
  <c r="I16" i="1" s="1"/>
  <c r="G19" i="1"/>
  <c r="G15" i="1"/>
  <c r="H15" i="1" s="1"/>
  <c r="I15" i="1" s="1"/>
  <c r="G18" i="1"/>
  <c r="H18" i="1" s="1"/>
  <c r="I18" i="1" s="1"/>
  <c r="G14" i="1"/>
  <c r="H14" i="1" s="1"/>
  <c r="I14" i="1" s="1"/>
  <c r="G17" i="1"/>
  <c r="H17" i="1" s="1"/>
  <c r="I17" i="1" s="1"/>
  <c r="G13" i="1"/>
  <c r="G24" i="1"/>
  <c r="H24" i="1" s="1"/>
  <c r="I24" i="1" s="1"/>
  <c r="G11" i="1"/>
  <c r="H11" i="1" s="1"/>
  <c r="I11" i="1" s="1"/>
  <c r="E12" i="1"/>
  <c r="D18" i="1"/>
  <c r="D15" i="1"/>
  <c r="D17" i="1"/>
  <c r="D13" i="1"/>
  <c r="D14" i="1"/>
  <c r="D19" i="1"/>
  <c r="G22" i="1" l="1"/>
  <c r="H22" i="1" s="1"/>
  <c r="I22" i="1" s="1"/>
  <c r="G29" i="1"/>
  <c r="H29" i="1" s="1"/>
  <c r="I29" i="1" s="1"/>
  <c r="G26" i="1"/>
  <c r="H26" i="1" s="1"/>
  <c r="I26" i="1" s="1"/>
  <c r="G21" i="1"/>
  <c r="H21" i="1" s="1"/>
  <c r="I21" i="1" s="1"/>
  <c r="D25" i="1"/>
  <c r="D28" i="1"/>
  <c r="G12" i="1"/>
  <c r="D10" i="1"/>
  <c r="N11" i="1"/>
  <c r="H10" i="1"/>
  <c r="L12" i="1"/>
  <c r="M12" i="1" s="1"/>
  <c r="N12" i="1" s="1"/>
  <c r="E30" i="1"/>
  <c r="D12" i="1"/>
  <c r="D16" i="1"/>
  <c r="H13" i="1"/>
  <c r="I13" i="1" s="1"/>
  <c r="D20" i="1"/>
  <c r="H19" i="1"/>
  <c r="I19" i="1" s="1"/>
  <c r="H12" i="1" l="1"/>
  <c r="I12" i="1" s="1"/>
  <c r="G30" i="1"/>
  <c r="D30" i="1"/>
  <c r="L13" i="1"/>
  <c r="M13" i="1" s="1"/>
  <c r="I10" i="1"/>
  <c r="H30" i="1" l="1"/>
  <c r="N13" i="1"/>
  <c r="I30" i="1"/>
  <c r="L14" i="1"/>
  <c r="M14" i="1" s="1"/>
  <c r="N14" i="1" s="1"/>
  <c r="L15" i="1" l="1"/>
  <c r="M15" i="1" s="1"/>
  <c r="N15" i="1" s="1"/>
  <c r="L16" i="1" l="1"/>
  <c r="M16" i="1" s="1"/>
  <c r="N16" i="1" s="1"/>
  <c r="L17" i="1" l="1"/>
  <c r="M17" i="1" s="1"/>
  <c r="N17" i="1" s="1"/>
  <c r="K19" i="1" l="1"/>
  <c r="L18" i="1"/>
  <c r="M18" i="1" s="1"/>
  <c r="N18" i="1" s="1"/>
  <c r="K20" i="1" l="1"/>
  <c r="L19" i="1"/>
  <c r="K21" i="1" l="1"/>
  <c r="L20" i="1"/>
  <c r="M20" i="1" s="1"/>
  <c r="N20" i="1" s="1"/>
  <c r="M19" i="1"/>
  <c r="N19" i="1" s="1"/>
  <c r="K22" i="1" l="1"/>
  <c r="L21" i="1"/>
  <c r="M21" i="1" s="1"/>
  <c r="N21" i="1" l="1"/>
  <c r="K23" i="1"/>
  <c r="L22" i="1"/>
  <c r="M22" i="1" s="1"/>
  <c r="N22" i="1" s="1"/>
  <c r="K24" i="1" l="1"/>
  <c r="L23" i="1"/>
  <c r="M23" i="1" s="1"/>
  <c r="N23" i="1" l="1"/>
  <c r="K25" i="1"/>
  <c r="L24" i="1"/>
  <c r="M24" i="1" s="1"/>
  <c r="N24" i="1" s="1"/>
  <c r="K26" i="1" l="1"/>
  <c r="L25" i="1"/>
  <c r="M25" i="1" s="1"/>
  <c r="N25" i="1" s="1"/>
  <c r="K27" i="1" l="1"/>
  <c r="L26" i="1"/>
  <c r="M26" i="1" s="1"/>
  <c r="N26" i="1" l="1"/>
  <c r="K28" i="1"/>
  <c r="L27" i="1"/>
  <c r="M27" i="1" s="1"/>
  <c r="N27" i="1" s="1"/>
  <c r="K29" i="1" l="1"/>
  <c r="K30" i="1" s="1"/>
  <c r="L28" i="1"/>
  <c r="M28" i="1" s="1"/>
  <c r="N28" i="1" s="1"/>
  <c r="L29" i="1" l="1"/>
  <c r="L30" i="1" s="1"/>
  <c r="M29" i="1" l="1"/>
  <c r="N29" i="1" l="1"/>
  <c r="N30" i="1" s="1"/>
  <c r="M30" i="1"/>
</calcChain>
</file>

<file path=xl/sharedStrings.xml><?xml version="1.0" encoding="utf-8"?>
<sst xmlns="http://schemas.openxmlformats.org/spreadsheetml/2006/main" count="25" uniqueCount="20">
  <si>
    <t>Taux d'actualisation</t>
  </si>
  <si>
    <t>Intérêts</t>
  </si>
  <si>
    <t>Capital</t>
  </si>
  <si>
    <t>Annuités</t>
  </si>
  <si>
    <t>Économie 
d'IS</t>
  </si>
  <si>
    <t>Dotation
aux amort.</t>
  </si>
  <si>
    <t>Durée de l'emprunt</t>
  </si>
  <si>
    <t>Taux d'IS</t>
  </si>
  <si>
    <t>Total</t>
  </si>
  <si>
    <t>Durée</t>
  </si>
  <si>
    <t>Taux</t>
  </si>
  <si>
    <t>An</t>
  </si>
  <si>
    <t xml:space="preserve"> Taux d'intérêt</t>
  </si>
  <si>
    <t>Redevances crédit-bail</t>
  </si>
  <si>
    <t>1. Financement par emprunt</t>
  </si>
  <si>
    <t>2. Financement par crédit-bail</t>
  </si>
  <si>
    <t>Décaissements</t>
  </si>
  <si>
    <t>nets</t>
  </si>
  <si>
    <t>actualisés</t>
  </si>
  <si>
    <t>Capital amorti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</si>
</sst>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&quot; euros&quot;"/>
    <numFmt numFmtId="165" formatCode="0&quot; ans&quot;"/>
    <numFmt numFmtId="166" formatCode="#,##0.00&quot;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9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4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166" fontId="2" fillId="0" borderId="0" xfId="0" applyNumberFormat="1" applyFont="1" applyAlignment="1" applyProtection="1">
      <alignment vertical="center"/>
      <protection hidden="1"/>
    </xf>
    <xf numFmtId="166" fontId="2" fillId="0" borderId="10" xfId="0" applyNumberFormat="1" applyFont="1" applyBorder="1" applyAlignment="1" applyProtection="1">
      <alignment vertical="center"/>
      <protection hidden="1"/>
    </xf>
    <xf numFmtId="166" fontId="2" fillId="0" borderId="11" xfId="0" applyNumberFormat="1" applyFont="1" applyBorder="1" applyAlignment="1" applyProtection="1">
      <alignment vertical="center"/>
      <protection hidden="1"/>
    </xf>
    <xf numFmtId="166" fontId="2" fillId="0" borderId="4" xfId="0" applyNumberFormat="1" applyFont="1" applyBorder="1" applyAlignment="1" applyProtection="1">
      <alignment vertical="center"/>
      <protection hidden="1"/>
    </xf>
    <xf numFmtId="166" fontId="2" fillId="0" borderId="0" xfId="0" applyNumberFormat="1" applyFont="1" applyProtection="1">
      <protection hidden="1"/>
    </xf>
    <xf numFmtId="10" fontId="2" fillId="0" borderId="0" xfId="0" applyNumberFormat="1" applyFont="1" applyProtection="1">
      <protection hidden="1"/>
    </xf>
    <xf numFmtId="164" fontId="3" fillId="0" borderId="0" xfId="0" applyNumberFormat="1" applyFont="1" applyBorder="1" applyAlignment="1" applyProtection="1">
      <alignment horizontal="left" vertical="center"/>
      <protection hidden="1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Border="1" applyAlignment="1" applyProtection="1">
      <alignment horizontal="right" vertical="center" indent="1"/>
      <protection hidden="1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indent="1"/>
      <protection hidden="1"/>
    </xf>
    <xf numFmtId="0" fontId="3" fillId="0" borderId="0" xfId="0" applyFont="1" applyBorder="1" applyAlignment="1" applyProtection="1">
      <alignment horizontal="right" vertical="center" indent="1"/>
      <protection hidden="1"/>
    </xf>
    <xf numFmtId="166" fontId="2" fillId="0" borderId="15" xfId="0" applyNumberFormat="1" applyFont="1" applyBorder="1" applyAlignment="1" applyProtection="1">
      <alignment vertical="center"/>
      <protection hidden="1"/>
    </xf>
    <xf numFmtId="166" fontId="2" fillId="2" borderId="15" xfId="0" applyNumberFormat="1" applyFont="1" applyFill="1" applyBorder="1" applyAlignment="1" applyProtection="1">
      <alignment vertical="center"/>
      <protection hidden="1"/>
    </xf>
    <xf numFmtId="166" fontId="2" fillId="0" borderId="16" xfId="0" applyNumberFormat="1" applyFont="1" applyBorder="1" applyAlignment="1" applyProtection="1">
      <alignment vertical="center"/>
      <protection hidden="1"/>
    </xf>
    <xf numFmtId="166" fontId="2" fillId="2" borderId="16" xfId="0" applyNumberFormat="1" applyFont="1" applyFill="1" applyBorder="1" applyAlignment="1" applyProtection="1">
      <alignment vertical="center"/>
      <protection hidden="1"/>
    </xf>
    <xf numFmtId="166" fontId="2" fillId="0" borderId="17" xfId="0" applyNumberFormat="1" applyFont="1" applyBorder="1" applyAlignment="1" applyProtection="1">
      <alignment vertical="center"/>
      <protection hidden="1"/>
    </xf>
    <xf numFmtId="166" fontId="2" fillId="0" borderId="18" xfId="0" applyNumberFormat="1" applyFont="1" applyBorder="1" applyAlignment="1" applyProtection="1">
      <alignment vertical="center"/>
      <protection hidden="1"/>
    </xf>
    <xf numFmtId="166" fontId="2" fillId="2" borderId="18" xfId="0" applyNumberFormat="1" applyFont="1" applyFill="1" applyBorder="1" applyAlignment="1" applyProtection="1">
      <alignment vertical="center"/>
      <protection hidden="1"/>
    </xf>
    <xf numFmtId="0" fontId="3" fillId="2" borderId="20" xfId="0" applyFont="1" applyFill="1" applyBorder="1" applyAlignment="1" applyProtection="1">
      <alignment horizontal="center" vertical="center" wrapText="1"/>
      <protection hidden="1"/>
    </xf>
    <xf numFmtId="0" fontId="3" fillId="6" borderId="21" xfId="0" applyFont="1" applyFill="1" applyBorder="1" applyAlignment="1" applyProtection="1">
      <alignment horizontal="center" vertical="center" wrapText="1"/>
      <protection hidden="1"/>
    </xf>
    <xf numFmtId="166" fontId="2" fillId="6" borderId="5" xfId="0" applyNumberFormat="1" applyFont="1" applyFill="1" applyBorder="1" applyAlignment="1" applyProtection="1">
      <alignment vertical="center"/>
      <protection hidden="1"/>
    </xf>
    <xf numFmtId="166" fontId="2" fillId="6" borderId="6" xfId="0" applyNumberFormat="1" applyFont="1" applyFill="1" applyBorder="1" applyAlignment="1" applyProtection="1">
      <alignment vertical="center"/>
      <protection hidden="1"/>
    </xf>
    <xf numFmtId="166" fontId="2" fillId="6" borderId="7" xfId="0" applyNumberFormat="1" applyFont="1" applyFill="1" applyBorder="1" applyAlignment="1" applyProtection="1">
      <alignment vertical="center"/>
      <protection hidden="1"/>
    </xf>
    <xf numFmtId="166" fontId="2" fillId="6" borderId="13" xfId="0" applyNumberFormat="1" applyFont="1" applyFill="1" applyBorder="1" applyAlignment="1" applyProtection="1">
      <alignment vertical="center"/>
      <protection hidden="1"/>
    </xf>
    <xf numFmtId="166" fontId="2" fillId="5" borderId="19" xfId="0" applyNumberFormat="1" applyFont="1" applyFill="1" applyBorder="1" applyAlignment="1" applyProtection="1">
      <alignment vertical="center"/>
      <protection hidden="1"/>
    </xf>
    <xf numFmtId="166" fontId="2" fillId="2" borderId="19" xfId="0" applyNumberFormat="1" applyFont="1" applyFill="1" applyBorder="1" applyAlignment="1" applyProtection="1">
      <alignment vertical="center"/>
      <protection hidden="1"/>
    </xf>
    <xf numFmtId="0" fontId="3" fillId="5" borderId="14" xfId="0" applyFont="1" applyFill="1" applyBorder="1" applyAlignment="1" applyProtection="1">
      <alignment horizontal="center" vertical="center"/>
      <protection hidden="1"/>
    </xf>
    <xf numFmtId="166" fontId="2" fillId="2" borderId="30" xfId="0" applyNumberFormat="1" applyFont="1" applyFill="1" applyBorder="1" applyAlignment="1" applyProtection="1">
      <alignment vertical="center"/>
      <protection hidden="1"/>
    </xf>
    <xf numFmtId="166" fontId="2" fillId="5" borderId="14" xfId="0" applyNumberFormat="1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horizontal="left" vertical="center" indent="1"/>
      <protection hidden="1"/>
    </xf>
    <xf numFmtId="0" fontId="5" fillId="3" borderId="8" xfId="0" applyFont="1" applyFill="1" applyBorder="1" applyAlignment="1">
      <alignment horizontal="left" indent="1"/>
    </xf>
    <xf numFmtId="0" fontId="0" fillId="0" borderId="8" xfId="0" applyFont="1" applyBorder="1" applyAlignment="1">
      <alignment horizontal="left" indent="1"/>
    </xf>
    <xf numFmtId="0" fontId="0" fillId="0" borderId="12" xfId="0" applyFont="1" applyBorder="1" applyAlignment="1">
      <alignment horizontal="left" indent="1"/>
    </xf>
    <xf numFmtId="0" fontId="6" fillId="4" borderId="9" xfId="0" applyFont="1" applyFill="1" applyBorder="1" applyAlignment="1" applyProtection="1">
      <alignment horizontal="left" vertical="center" indent="1"/>
      <protection hidden="1"/>
    </xf>
    <xf numFmtId="0" fontId="5" fillId="4" borderId="8" xfId="0" applyFont="1" applyFill="1" applyBorder="1" applyAlignment="1">
      <alignment horizontal="left" vertical="center" indent="1"/>
    </xf>
    <xf numFmtId="0" fontId="0" fillId="4" borderId="12" xfId="0" applyFont="1" applyFill="1" applyBorder="1" applyAlignment="1">
      <alignment horizontal="left" vertical="center" indent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horizontal="right" vertical="center" wrapText="1" indent="1"/>
      <protection hidden="1"/>
    </xf>
    <xf numFmtId="0" fontId="3" fillId="0" borderId="3" xfId="0" applyFont="1" applyBorder="1" applyAlignment="1" applyProtection="1">
      <alignment horizontal="right" vertical="center" wrapText="1" indent="1"/>
      <protection hidden="1"/>
    </xf>
    <xf numFmtId="0" fontId="3" fillId="2" borderId="26" xfId="0" applyFont="1" applyFill="1" applyBorder="1" applyAlignment="1" applyProtection="1">
      <alignment horizontal="center" vertical="center" wrapText="1"/>
      <protection hidden="1"/>
    </xf>
    <xf numFmtId="0" fontId="3" fillId="2" borderId="27" xfId="0" applyFont="1" applyFill="1" applyBorder="1" applyAlignment="1" applyProtection="1">
      <alignment horizontal="center" vertical="center" wrapText="1"/>
      <protection hidden="1"/>
    </xf>
    <xf numFmtId="0" fontId="3" fillId="2" borderId="24" xfId="0" applyFont="1" applyFill="1" applyBorder="1" applyAlignment="1" applyProtection="1">
      <alignment horizontal="center" vertical="center" wrapText="1"/>
      <protection hidden="1"/>
    </xf>
    <xf numFmtId="0" fontId="3" fillId="2" borderId="28" xfId="0" applyFont="1" applyFill="1" applyBorder="1" applyAlignment="1" applyProtection="1">
      <alignment horizontal="center" vertical="center" wrapText="1"/>
      <protection hidden="1"/>
    </xf>
    <xf numFmtId="0" fontId="3" fillId="2" borderId="25" xfId="0" applyFont="1" applyFill="1" applyBorder="1" applyAlignment="1" applyProtection="1">
      <alignment horizontal="center" vertical="center" wrapText="1"/>
      <protection hidden="1"/>
    </xf>
    <xf numFmtId="0" fontId="3" fillId="2" borderId="29" xfId="0" applyFont="1" applyFill="1" applyBorder="1" applyAlignment="1" applyProtection="1">
      <alignment horizontal="center" vertical="center" wrapText="1"/>
      <protection hidden="1"/>
    </xf>
    <xf numFmtId="0" fontId="3" fillId="2" borderId="22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23" xfId="0" applyFont="1" applyFill="1" applyBorder="1" applyAlignment="1" applyProtection="1">
      <alignment horizontal="center" vertical="center" wrapText="1"/>
      <protection hidden="1"/>
    </xf>
    <xf numFmtId="0" fontId="3" fillId="2" borderId="18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Pourcentage" xfId="1" builtinId="5"/>
  </cellStyles>
  <dxfs count="334"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9" tint="0.7999816888943144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9" tint="0.79998168889431442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9" tint="0.79998168889431442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ont>
        <color theme="0" tint="-4.9989318521683403E-2"/>
      </font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4.9989318521683403E-2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ont>
        <color theme="0" tint="-4.9989318521683403E-2"/>
      </font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4.9989318521683403E-2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4.9989318521683403E-2"/>
      </font>
    </dxf>
    <dxf>
      <font>
        <color rgb="FFFFFFCC"/>
      </font>
    </dxf>
    <dxf>
      <fill>
        <patternFill>
          <bgColor rgb="FFFFFFCC"/>
        </patternFill>
      </fill>
    </dxf>
    <dxf>
      <font>
        <color theme="0" tint="-4.9989318521683403E-2"/>
      </font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4.9989318521683403E-2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Medium9"/>
  <colors>
    <mruColors>
      <color rgb="FF000099"/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2"/>
  <sheetViews>
    <sheetView showGridLines="0" showRowColHeaders="0" tabSelected="1" workbookViewId="0">
      <pane ySplit="9" topLeftCell="A10" activePane="bottomLeft" state="frozenSplit"/>
      <selection pane="bottomLeft" activeCell="P6" sqref="P6"/>
    </sheetView>
  </sheetViews>
  <sheetFormatPr baseColWidth="10" defaultColWidth="9.109375" defaultRowHeight="13.8" x14ac:dyDescent="0.3"/>
  <cols>
    <col min="1" max="1" width="1.6640625" style="2" customWidth="1"/>
    <col min="2" max="2" width="8.6640625" style="3" customWidth="1"/>
    <col min="3" max="5" width="11.6640625" style="2" customWidth="1"/>
    <col min="6" max="6" width="11.88671875" style="2" customWidth="1"/>
    <col min="7" max="7" width="11.6640625" style="2" customWidth="1"/>
    <col min="8" max="9" width="13.109375" style="2" customWidth="1"/>
    <col min="10" max="10" width="1.6640625" style="2" customWidth="1"/>
    <col min="11" max="11" width="11.6640625" style="2" customWidth="1"/>
    <col min="12" max="12" width="10.6640625" style="2" customWidth="1"/>
    <col min="13" max="14" width="13.109375" style="2" customWidth="1"/>
    <col min="15" max="15" width="1.6640625" style="2" customWidth="1"/>
    <col min="16" max="16" width="11.6640625" style="2" customWidth="1"/>
    <col min="17" max="17" width="10.6640625" style="2" customWidth="1"/>
    <col min="18" max="19" width="13.109375" style="2" customWidth="1"/>
    <col min="20" max="16384" width="9.109375" style="2"/>
  </cols>
  <sheetData>
    <row r="2" spans="1:18" ht="21.9" customHeight="1" x14ac:dyDescent="0.3">
      <c r="B2" s="39" t="s">
        <v>14</v>
      </c>
      <c r="C2" s="40"/>
      <c r="D2" s="40"/>
      <c r="E2" s="41"/>
      <c r="F2" s="41"/>
      <c r="G2" s="41"/>
      <c r="H2" s="41"/>
      <c r="I2" s="42"/>
      <c r="K2" s="43" t="s">
        <v>15</v>
      </c>
      <c r="L2" s="44"/>
      <c r="M2" s="44"/>
      <c r="N2" s="45"/>
      <c r="O2" s="4"/>
      <c r="P2" s="4"/>
      <c r="Q2" s="4"/>
      <c r="R2" s="4"/>
    </row>
    <row r="4" spans="1:18" ht="21.9" customHeight="1" x14ac:dyDescent="0.3">
      <c r="B4" s="15" t="s">
        <v>2</v>
      </c>
      <c r="C4" s="1"/>
      <c r="D4" s="47" t="s">
        <v>6</v>
      </c>
      <c r="E4" s="48"/>
      <c r="F4" s="16"/>
      <c r="H4" s="17" t="s">
        <v>12</v>
      </c>
      <c r="I4" s="18"/>
      <c r="K4" s="15" t="s">
        <v>2</v>
      </c>
      <c r="L4" s="5">
        <f>capital</f>
        <v>0</v>
      </c>
      <c r="M4" s="19" t="s">
        <v>9</v>
      </c>
      <c r="N4" s="16"/>
      <c r="O4" s="6"/>
      <c r="Q4" s="4"/>
      <c r="R4" s="4"/>
    </row>
    <row r="5" spans="1:18" ht="3" customHeight="1" x14ac:dyDescent="0.3">
      <c r="N5" s="2">
        <v>3</v>
      </c>
      <c r="Q5" s="4"/>
      <c r="R5" s="4"/>
    </row>
    <row r="6" spans="1:18" ht="20.100000000000001" customHeight="1" x14ac:dyDescent="0.3">
      <c r="B6" s="46" t="s">
        <v>0</v>
      </c>
      <c r="C6" s="46"/>
      <c r="D6" s="18"/>
      <c r="F6" s="20" t="s">
        <v>7</v>
      </c>
      <c r="G6" s="18"/>
      <c r="M6" s="20" t="s">
        <v>10</v>
      </c>
      <c r="N6" s="18"/>
      <c r="Q6" s="4"/>
      <c r="R6" s="4"/>
    </row>
    <row r="7" spans="1:18" ht="6" customHeight="1" x14ac:dyDescent="0.3">
      <c r="Q7" s="4"/>
      <c r="R7" s="4"/>
    </row>
    <row r="8" spans="1:18" ht="19.95" customHeight="1" x14ac:dyDescent="0.3">
      <c r="A8" s="7"/>
      <c r="B8" s="51" t="s">
        <v>11</v>
      </c>
      <c r="C8" s="53" t="s">
        <v>3</v>
      </c>
      <c r="D8" s="53" t="s">
        <v>19</v>
      </c>
      <c r="E8" s="53" t="s">
        <v>1</v>
      </c>
      <c r="F8" s="53" t="s">
        <v>5</v>
      </c>
      <c r="G8" s="53" t="s">
        <v>4</v>
      </c>
      <c r="H8" s="49" t="s">
        <v>16</v>
      </c>
      <c r="I8" s="50"/>
      <c r="K8" s="55" t="s">
        <v>13</v>
      </c>
      <c r="L8" s="57" t="s">
        <v>4</v>
      </c>
      <c r="M8" s="49" t="s">
        <v>16</v>
      </c>
      <c r="N8" s="50"/>
    </row>
    <row r="9" spans="1:18" ht="19.95" customHeight="1" x14ac:dyDescent="0.3">
      <c r="A9" s="7"/>
      <c r="B9" s="52"/>
      <c r="C9" s="54"/>
      <c r="D9" s="54"/>
      <c r="E9" s="54"/>
      <c r="F9" s="54"/>
      <c r="G9" s="54"/>
      <c r="H9" s="28" t="s">
        <v>17</v>
      </c>
      <c r="I9" s="29" t="s">
        <v>18</v>
      </c>
      <c r="K9" s="56"/>
      <c r="L9" s="58"/>
      <c r="M9" s="28" t="s">
        <v>17</v>
      </c>
      <c r="N9" s="29" t="s">
        <v>18</v>
      </c>
    </row>
    <row r="10" spans="1:18" s="8" customFormat="1" ht="20.100000000000001" customHeight="1" x14ac:dyDescent="0.3">
      <c r="B10" s="59">
        <v>1</v>
      </c>
      <c r="C10" s="21">
        <f t="shared" ref="C10:C29" si="0">IF(B10&gt;durée_emprunt,0,-PMT(Taux_emprunt,durée_emprunt,capital))</f>
        <v>0</v>
      </c>
      <c r="D10" s="21">
        <f t="shared" ref="D10:D20" si="1">C10-E10</f>
        <v>0</v>
      </c>
      <c r="E10" s="21">
        <f t="shared" ref="E10:E29" si="2">C10*(1-(1/(1+Taux_emprunt)^(durée_emprunt-B10+1)))</f>
        <v>0</v>
      </c>
      <c r="F10" s="21">
        <f t="shared" ref="F10:F29" si="3">IF(B10&gt;$F$4,0,$C$4/$F$4)</f>
        <v>0</v>
      </c>
      <c r="G10" s="21">
        <f t="shared" ref="G10:G29" si="4">(F10+E10)*Tx_IS</f>
        <v>0</v>
      </c>
      <c r="H10" s="22">
        <f t="shared" ref="H10:H29" si="5">C10-G10</f>
        <v>0</v>
      </c>
      <c r="I10" s="30">
        <f t="shared" ref="I10:I29" si="6">H10/((1+Tx_actualisation)^B10)</f>
        <v>0</v>
      </c>
      <c r="J10" s="9"/>
      <c r="K10" s="10">
        <f>ROUND(IF(ISERROR(PMT(Taux_creditbail,durée_créditbail,-capital,0)),0,PMT(Taux_creditbail,durée_créditbail,-capital,0)),2)</f>
        <v>0</v>
      </c>
      <c r="L10" s="21">
        <f t="shared" ref="L10:L19" si="7">K10*(Tx_IS)</f>
        <v>0</v>
      </c>
      <c r="M10" s="22">
        <f>K10-L10</f>
        <v>0</v>
      </c>
      <c r="N10" s="30">
        <f t="shared" ref="N10:N29" si="8">M10/((1+Tx_actualisation)^B10)</f>
        <v>0</v>
      </c>
    </row>
    <row r="11" spans="1:18" s="8" customFormat="1" ht="20.100000000000001" customHeight="1" x14ac:dyDescent="0.3">
      <c r="B11" s="60">
        <v>2</v>
      </c>
      <c r="C11" s="23">
        <f t="shared" si="0"/>
        <v>0</v>
      </c>
      <c r="D11" s="23">
        <f t="shared" si="1"/>
        <v>0</v>
      </c>
      <c r="E11" s="23">
        <f t="shared" si="2"/>
        <v>0</v>
      </c>
      <c r="F11" s="23">
        <f t="shared" si="3"/>
        <v>0</v>
      </c>
      <c r="G11" s="23">
        <f t="shared" si="4"/>
        <v>0</v>
      </c>
      <c r="H11" s="24">
        <f t="shared" si="5"/>
        <v>0</v>
      </c>
      <c r="I11" s="31">
        <f t="shared" si="6"/>
        <v>0</v>
      </c>
      <c r="J11" s="9"/>
      <c r="K11" s="11">
        <f t="shared" ref="K11:K29" si="9">ROUND(IF(B11&gt;durée_créditbail,0,K10),2)</f>
        <v>0</v>
      </c>
      <c r="L11" s="23">
        <f t="shared" si="7"/>
        <v>0</v>
      </c>
      <c r="M11" s="24">
        <f t="shared" ref="M11:M19" si="10">K11-L11</f>
        <v>0</v>
      </c>
      <c r="N11" s="31">
        <f t="shared" si="8"/>
        <v>0</v>
      </c>
    </row>
    <row r="12" spans="1:18" s="8" customFormat="1" ht="20.100000000000001" customHeight="1" x14ac:dyDescent="0.3">
      <c r="B12" s="60">
        <v>3</v>
      </c>
      <c r="C12" s="23">
        <f t="shared" si="0"/>
        <v>0</v>
      </c>
      <c r="D12" s="23">
        <f t="shared" si="1"/>
        <v>0</v>
      </c>
      <c r="E12" s="23">
        <f t="shared" si="2"/>
        <v>0</v>
      </c>
      <c r="F12" s="23">
        <f t="shared" si="3"/>
        <v>0</v>
      </c>
      <c r="G12" s="23">
        <f t="shared" si="4"/>
        <v>0</v>
      </c>
      <c r="H12" s="24">
        <f t="shared" si="5"/>
        <v>0</v>
      </c>
      <c r="I12" s="31">
        <f t="shared" si="6"/>
        <v>0</v>
      </c>
      <c r="J12" s="9"/>
      <c r="K12" s="11">
        <f t="shared" si="9"/>
        <v>0</v>
      </c>
      <c r="L12" s="23">
        <f t="shared" si="7"/>
        <v>0</v>
      </c>
      <c r="M12" s="24">
        <f t="shared" si="10"/>
        <v>0</v>
      </c>
      <c r="N12" s="31">
        <f t="shared" si="8"/>
        <v>0</v>
      </c>
    </row>
    <row r="13" spans="1:18" s="8" customFormat="1" ht="20.100000000000001" customHeight="1" x14ac:dyDescent="0.3">
      <c r="B13" s="60">
        <v>4</v>
      </c>
      <c r="C13" s="23">
        <f t="shared" si="0"/>
        <v>0</v>
      </c>
      <c r="D13" s="23">
        <f t="shared" si="1"/>
        <v>0</v>
      </c>
      <c r="E13" s="23">
        <f t="shared" si="2"/>
        <v>0</v>
      </c>
      <c r="F13" s="23">
        <f t="shared" si="3"/>
        <v>0</v>
      </c>
      <c r="G13" s="23">
        <f t="shared" si="4"/>
        <v>0</v>
      </c>
      <c r="H13" s="24">
        <f t="shared" si="5"/>
        <v>0</v>
      </c>
      <c r="I13" s="31">
        <f t="shared" si="6"/>
        <v>0</v>
      </c>
      <c r="J13" s="9"/>
      <c r="K13" s="11">
        <f t="shared" si="9"/>
        <v>0</v>
      </c>
      <c r="L13" s="23">
        <f t="shared" si="7"/>
        <v>0</v>
      </c>
      <c r="M13" s="24">
        <f t="shared" si="10"/>
        <v>0</v>
      </c>
      <c r="N13" s="31">
        <f t="shared" si="8"/>
        <v>0</v>
      </c>
    </row>
    <row r="14" spans="1:18" s="8" customFormat="1" ht="20.100000000000001" customHeight="1" x14ac:dyDescent="0.3">
      <c r="B14" s="60">
        <v>5</v>
      </c>
      <c r="C14" s="23">
        <f t="shared" si="0"/>
        <v>0</v>
      </c>
      <c r="D14" s="23">
        <f t="shared" si="1"/>
        <v>0</v>
      </c>
      <c r="E14" s="23">
        <f t="shared" si="2"/>
        <v>0</v>
      </c>
      <c r="F14" s="23">
        <f t="shared" si="3"/>
        <v>0</v>
      </c>
      <c r="G14" s="23">
        <f t="shared" si="4"/>
        <v>0</v>
      </c>
      <c r="H14" s="24">
        <f t="shared" si="5"/>
        <v>0</v>
      </c>
      <c r="I14" s="31">
        <f t="shared" si="6"/>
        <v>0</v>
      </c>
      <c r="J14" s="9"/>
      <c r="K14" s="11">
        <f t="shared" si="9"/>
        <v>0</v>
      </c>
      <c r="L14" s="23">
        <f t="shared" si="7"/>
        <v>0</v>
      </c>
      <c r="M14" s="24">
        <f t="shared" si="10"/>
        <v>0</v>
      </c>
      <c r="N14" s="31">
        <f t="shared" si="8"/>
        <v>0</v>
      </c>
    </row>
    <row r="15" spans="1:18" s="8" customFormat="1" ht="20.100000000000001" customHeight="1" x14ac:dyDescent="0.3">
      <c r="B15" s="60">
        <v>6</v>
      </c>
      <c r="C15" s="23">
        <f t="shared" si="0"/>
        <v>0</v>
      </c>
      <c r="D15" s="23">
        <f t="shared" si="1"/>
        <v>0</v>
      </c>
      <c r="E15" s="23">
        <f t="shared" si="2"/>
        <v>0</v>
      </c>
      <c r="F15" s="23">
        <f t="shared" si="3"/>
        <v>0</v>
      </c>
      <c r="G15" s="23">
        <f t="shared" si="4"/>
        <v>0</v>
      </c>
      <c r="H15" s="24">
        <f t="shared" si="5"/>
        <v>0</v>
      </c>
      <c r="I15" s="31">
        <f t="shared" si="6"/>
        <v>0</v>
      </c>
      <c r="J15" s="9"/>
      <c r="K15" s="11">
        <f t="shared" si="9"/>
        <v>0</v>
      </c>
      <c r="L15" s="23">
        <f t="shared" si="7"/>
        <v>0</v>
      </c>
      <c r="M15" s="24">
        <f t="shared" si="10"/>
        <v>0</v>
      </c>
      <c r="N15" s="31">
        <f t="shared" si="8"/>
        <v>0</v>
      </c>
    </row>
    <row r="16" spans="1:18" s="8" customFormat="1" ht="20.100000000000001" customHeight="1" x14ac:dyDescent="0.3">
      <c r="B16" s="60">
        <v>7</v>
      </c>
      <c r="C16" s="23">
        <f t="shared" si="0"/>
        <v>0</v>
      </c>
      <c r="D16" s="23">
        <f t="shared" si="1"/>
        <v>0</v>
      </c>
      <c r="E16" s="23">
        <f t="shared" si="2"/>
        <v>0</v>
      </c>
      <c r="F16" s="23">
        <f t="shared" si="3"/>
        <v>0</v>
      </c>
      <c r="G16" s="23">
        <f t="shared" si="4"/>
        <v>0</v>
      </c>
      <c r="H16" s="24">
        <f t="shared" si="5"/>
        <v>0</v>
      </c>
      <c r="I16" s="31">
        <f t="shared" si="6"/>
        <v>0</v>
      </c>
      <c r="J16" s="9"/>
      <c r="K16" s="11">
        <f t="shared" si="9"/>
        <v>0</v>
      </c>
      <c r="L16" s="23">
        <f t="shared" si="7"/>
        <v>0</v>
      </c>
      <c r="M16" s="24">
        <f t="shared" si="10"/>
        <v>0</v>
      </c>
      <c r="N16" s="31">
        <f t="shared" si="8"/>
        <v>0</v>
      </c>
    </row>
    <row r="17" spans="2:14" s="8" customFormat="1" ht="20.100000000000001" customHeight="1" x14ac:dyDescent="0.3">
      <c r="B17" s="60">
        <v>8</v>
      </c>
      <c r="C17" s="23">
        <f t="shared" si="0"/>
        <v>0</v>
      </c>
      <c r="D17" s="23">
        <f t="shared" si="1"/>
        <v>0</v>
      </c>
      <c r="E17" s="23">
        <f t="shared" si="2"/>
        <v>0</v>
      </c>
      <c r="F17" s="23">
        <f t="shared" si="3"/>
        <v>0</v>
      </c>
      <c r="G17" s="23">
        <f t="shared" si="4"/>
        <v>0</v>
      </c>
      <c r="H17" s="24">
        <f t="shared" si="5"/>
        <v>0</v>
      </c>
      <c r="I17" s="31">
        <f t="shared" si="6"/>
        <v>0</v>
      </c>
      <c r="J17" s="9"/>
      <c r="K17" s="11">
        <f t="shared" si="9"/>
        <v>0</v>
      </c>
      <c r="L17" s="23">
        <f t="shared" si="7"/>
        <v>0</v>
      </c>
      <c r="M17" s="24">
        <f t="shared" si="10"/>
        <v>0</v>
      </c>
      <c r="N17" s="31">
        <f t="shared" si="8"/>
        <v>0</v>
      </c>
    </row>
    <row r="18" spans="2:14" s="8" customFormat="1" ht="20.100000000000001" customHeight="1" x14ac:dyDescent="0.3">
      <c r="B18" s="60">
        <v>9</v>
      </c>
      <c r="C18" s="23">
        <f t="shared" si="0"/>
        <v>0</v>
      </c>
      <c r="D18" s="23">
        <f t="shared" si="1"/>
        <v>0</v>
      </c>
      <c r="E18" s="23">
        <f t="shared" si="2"/>
        <v>0</v>
      </c>
      <c r="F18" s="23">
        <f t="shared" si="3"/>
        <v>0</v>
      </c>
      <c r="G18" s="23">
        <f t="shared" si="4"/>
        <v>0</v>
      </c>
      <c r="H18" s="24">
        <f t="shared" si="5"/>
        <v>0</v>
      </c>
      <c r="I18" s="31">
        <f t="shared" si="6"/>
        <v>0</v>
      </c>
      <c r="J18" s="9"/>
      <c r="K18" s="11">
        <f t="shared" si="9"/>
        <v>0</v>
      </c>
      <c r="L18" s="23">
        <f t="shared" si="7"/>
        <v>0</v>
      </c>
      <c r="M18" s="24">
        <f t="shared" si="10"/>
        <v>0</v>
      </c>
      <c r="N18" s="31">
        <f t="shared" si="8"/>
        <v>0</v>
      </c>
    </row>
    <row r="19" spans="2:14" s="8" customFormat="1" ht="20.100000000000001" customHeight="1" x14ac:dyDescent="0.3">
      <c r="B19" s="60">
        <v>10</v>
      </c>
      <c r="C19" s="23">
        <f t="shared" si="0"/>
        <v>0</v>
      </c>
      <c r="D19" s="23">
        <f t="shared" si="1"/>
        <v>0</v>
      </c>
      <c r="E19" s="23">
        <f t="shared" si="2"/>
        <v>0</v>
      </c>
      <c r="F19" s="23">
        <f t="shared" si="3"/>
        <v>0</v>
      </c>
      <c r="G19" s="23">
        <f t="shared" si="4"/>
        <v>0</v>
      </c>
      <c r="H19" s="24">
        <f t="shared" si="5"/>
        <v>0</v>
      </c>
      <c r="I19" s="31">
        <f t="shared" si="6"/>
        <v>0</v>
      </c>
      <c r="J19" s="9"/>
      <c r="K19" s="11">
        <f t="shared" si="9"/>
        <v>0</v>
      </c>
      <c r="L19" s="23">
        <f t="shared" si="7"/>
        <v>0</v>
      </c>
      <c r="M19" s="24">
        <f t="shared" si="10"/>
        <v>0</v>
      </c>
      <c r="N19" s="31">
        <f t="shared" si="8"/>
        <v>0</v>
      </c>
    </row>
    <row r="20" spans="2:14" s="8" customFormat="1" ht="20.100000000000001" customHeight="1" x14ac:dyDescent="0.3">
      <c r="B20" s="60">
        <v>11</v>
      </c>
      <c r="C20" s="23">
        <f t="shared" si="0"/>
        <v>0</v>
      </c>
      <c r="D20" s="23">
        <f t="shared" si="1"/>
        <v>0</v>
      </c>
      <c r="E20" s="23">
        <f t="shared" si="2"/>
        <v>0</v>
      </c>
      <c r="F20" s="23">
        <f t="shared" si="3"/>
        <v>0</v>
      </c>
      <c r="G20" s="23">
        <f t="shared" si="4"/>
        <v>0</v>
      </c>
      <c r="H20" s="24">
        <f t="shared" si="5"/>
        <v>0</v>
      </c>
      <c r="I20" s="31">
        <f t="shared" si="6"/>
        <v>0</v>
      </c>
      <c r="J20" s="9"/>
      <c r="K20" s="11">
        <f t="shared" si="9"/>
        <v>0</v>
      </c>
      <c r="L20" s="23">
        <f t="shared" ref="L20:L29" si="11">K20*(Tx_IS)</f>
        <v>0</v>
      </c>
      <c r="M20" s="24">
        <f t="shared" ref="M20:M29" si="12">K20-L20</f>
        <v>0</v>
      </c>
      <c r="N20" s="31">
        <f t="shared" si="8"/>
        <v>0</v>
      </c>
    </row>
    <row r="21" spans="2:14" s="8" customFormat="1" ht="20.100000000000001" customHeight="1" x14ac:dyDescent="0.3">
      <c r="B21" s="60">
        <v>12</v>
      </c>
      <c r="C21" s="23">
        <f t="shared" si="0"/>
        <v>0</v>
      </c>
      <c r="D21" s="23">
        <f>C21-E21</f>
        <v>0</v>
      </c>
      <c r="E21" s="23">
        <f t="shared" si="2"/>
        <v>0</v>
      </c>
      <c r="F21" s="23">
        <f t="shared" si="3"/>
        <v>0</v>
      </c>
      <c r="G21" s="23">
        <f t="shared" si="4"/>
        <v>0</v>
      </c>
      <c r="H21" s="24">
        <f t="shared" si="5"/>
        <v>0</v>
      </c>
      <c r="I21" s="31">
        <f t="shared" si="6"/>
        <v>0</v>
      </c>
      <c r="J21" s="9"/>
      <c r="K21" s="11">
        <f t="shared" si="9"/>
        <v>0</v>
      </c>
      <c r="L21" s="23">
        <f t="shared" si="11"/>
        <v>0</v>
      </c>
      <c r="M21" s="24">
        <f t="shared" si="12"/>
        <v>0</v>
      </c>
      <c r="N21" s="31">
        <f t="shared" si="8"/>
        <v>0</v>
      </c>
    </row>
    <row r="22" spans="2:14" s="8" customFormat="1" ht="20.100000000000001" customHeight="1" x14ac:dyDescent="0.3">
      <c r="B22" s="60">
        <v>13</v>
      </c>
      <c r="C22" s="23">
        <f t="shared" si="0"/>
        <v>0</v>
      </c>
      <c r="D22" s="23">
        <f t="shared" ref="D22:D29" si="13">C22-E22</f>
        <v>0</v>
      </c>
      <c r="E22" s="23">
        <f t="shared" si="2"/>
        <v>0</v>
      </c>
      <c r="F22" s="23">
        <f t="shared" si="3"/>
        <v>0</v>
      </c>
      <c r="G22" s="23">
        <f t="shared" si="4"/>
        <v>0</v>
      </c>
      <c r="H22" s="24">
        <f t="shared" si="5"/>
        <v>0</v>
      </c>
      <c r="I22" s="31">
        <f t="shared" si="6"/>
        <v>0</v>
      </c>
      <c r="J22" s="9"/>
      <c r="K22" s="11">
        <f t="shared" si="9"/>
        <v>0</v>
      </c>
      <c r="L22" s="23">
        <f t="shared" si="11"/>
        <v>0</v>
      </c>
      <c r="M22" s="24">
        <f t="shared" si="12"/>
        <v>0</v>
      </c>
      <c r="N22" s="31">
        <f t="shared" si="8"/>
        <v>0</v>
      </c>
    </row>
    <row r="23" spans="2:14" s="8" customFormat="1" ht="20.100000000000001" customHeight="1" x14ac:dyDescent="0.3">
      <c r="B23" s="60">
        <v>14</v>
      </c>
      <c r="C23" s="23">
        <f t="shared" si="0"/>
        <v>0</v>
      </c>
      <c r="D23" s="23">
        <f t="shared" si="13"/>
        <v>0</v>
      </c>
      <c r="E23" s="23">
        <f t="shared" si="2"/>
        <v>0</v>
      </c>
      <c r="F23" s="23">
        <f t="shared" si="3"/>
        <v>0</v>
      </c>
      <c r="G23" s="23">
        <f t="shared" si="4"/>
        <v>0</v>
      </c>
      <c r="H23" s="24">
        <f t="shared" si="5"/>
        <v>0</v>
      </c>
      <c r="I23" s="31">
        <f t="shared" si="6"/>
        <v>0</v>
      </c>
      <c r="J23" s="9"/>
      <c r="K23" s="11">
        <f t="shared" si="9"/>
        <v>0</v>
      </c>
      <c r="L23" s="23">
        <f t="shared" si="11"/>
        <v>0</v>
      </c>
      <c r="M23" s="24">
        <f t="shared" si="12"/>
        <v>0</v>
      </c>
      <c r="N23" s="31">
        <f t="shared" si="8"/>
        <v>0</v>
      </c>
    </row>
    <row r="24" spans="2:14" s="8" customFormat="1" ht="20.100000000000001" customHeight="1" x14ac:dyDescent="0.3">
      <c r="B24" s="60">
        <v>15</v>
      </c>
      <c r="C24" s="23">
        <f t="shared" si="0"/>
        <v>0</v>
      </c>
      <c r="D24" s="23">
        <f t="shared" si="13"/>
        <v>0</v>
      </c>
      <c r="E24" s="23">
        <f t="shared" si="2"/>
        <v>0</v>
      </c>
      <c r="F24" s="23">
        <f t="shared" si="3"/>
        <v>0</v>
      </c>
      <c r="G24" s="23">
        <f t="shared" si="4"/>
        <v>0</v>
      </c>
      <c r="H24" s="24">
        <f t="shared" si="5"/>
        <v>0</v>
      </c>
      <c r="I24" s="31">
        <f t="shared" si="6"/>
        <v>0</v>
      </c>
      <c r="J24" s="9"/>
      <c r="K24" s="11">
        <f t="shared" si="9"/>
        <v>0</v>
      </c>
      <c r="L24" s="23">
        <f t="shared" si="11"/>
        <v>0</v>
      </c>
      <c r="M24" s="24">
        <f t="shared" si="12"/>
        <v>0</v>
      </c>
      <c r="N24" s="31">
        <f t="shared" si="8"/>
        <v>0</v>
      </c>
    </row>
    <row r="25" spans="2:14" s="8" customFormat="1" ht="20.100000000000001" customHeight="1" x14ac:dyDescent="0.3">
      <c r="B25" s="60">
        <v>16</v>
      </c>
      <c r="C25" s="23">
        <f t="shared" si="0"/>
        <v>0</v>
      </c>
      <c r="D25" s="23">
        <f t="shared" si="13"/>
        <v>0</v>
      </c>
      <c r="E25" s="23">
        <f t="shared" si="2"/>
        <v>0</v>
      </c>
      <c r="F25" s="23">
        <f t="shared" si="3"/>
        <v>0</v>
      </c>
      <c r="G25" s="23">
        <f t="shared" si="4"/>
        <v>0</v>
      </c>
      <c r="H25" s="24">
        <f t="shared" si="5"/>
        <v>0</v>
      </c>
      <c r="I25" s="31">
        <f t="shared" si="6"/>
        <v>0</v>
      </c>
      <c r="J25" s="9"/>
      <c r="K25" s="11">
        <f t="shared" si="9"/>
        <v>0</v>
      </c>
      <c r="L25" s="23">
        <f t="shared" si="11"/>
        <v>0</v>
      </c>
      <c r="M25" s="24">
        <f t="shared" si="12"/>
        <v>0</v>
      </c>
      <c r="N25" s="31">
        <f t="shared" si="8"/>
        <v>0</v>
      </c>
    </row>
    <row r="26" spans="2:14" s="8" customFormat="1" ht="20.100000000000001" customHeight="1" x14ac:dyDescent="0.3">
      <c r="B26" s="60">
        <v>17</v>
      </c>
      <c r="C26" s="23">
        <f t="shared" si="0"/>
        <v>0</v>
      </c>
      <c r="D26" s="23">
        <f t="shared" si="13"/>
        <v>0</v>
      </c>
      <c r="E26" s="23">
        <f t="shared" si="2"/>
        <v>0</v>
      </c>
      <c r="F26" s="23">
        <f t="shared" si="3"/>
        <v>0</v>
      </c>
      <c r="G26" s="23">
        <f t="shared" si="4"/>
        <v>0</v>
      </c>
      <c r="H26" s="24">
        <f t="shared" si="5"/>
        <v>0</v>
      </c>
      <c r="I26" s="31">
        <f t="shared" si="6"/>
        <v>0</v>
      </c>
      <c r="J26" s="9"/>
      <c r="K26" s="11">
        <f t="shared" si="9"/>
        <v>0</v>
      </c>
      <c r="L26" s="23">
        <f t="shared" si="11"/>
        <v>0</v>
      </c>
      <c r="M26" s="24">
        <f t="shared" si="12"/>
        <v>0</v>
      </c>
      <c r="N26" s="31">
        <f t="shared" si="8"/>
        <v>0</v>
      </c>
    </row>
    <row r="27" spans="2:14" s="8" customFormat="1" ht="20.100000000000001" customHeight="1" x14ac:dyDescent="0.3">
      <c r="B27" s="60">
        <v>18</v>
      </c>
      <c r="C27" s="23">
        <f t="shared" si="0"/>
        <v>0</v>
      </c>
      <c r="D27" s="23">
        <f t="shared" si="13"/>
        <v>0</v>
      </c>
      <c r="E27" s="23">
        <f t="shared" si="2"/>
        <v>0</v>
      </c>
      <c r="F27" s="23">
        <f t="shared" si="3"/>
        <v>0</v>
      </c>
      <c r="G27" s="23">
        <f t="shared" si="4"/>
        <v>0</v>
      </c>
      <c r="H27" s="24">
        <f t="shared" si="5"/>
        <v>0</v>
      </c>
      <c r="I27" s="31">
        <f t="shared" si="6"/>
        <v>0</v>
      </c>
      <c r="J27" s="9"/>
      <c r="K27" s="11">
        <f t="shared" si="9"/>
        <v>0</v>
      </c>
      <c r="L27" s="23">
        <f t="shared" si="11"/>
        <v>0</v>
      </c>
      <c r="M27" s="24">
        <f t="shared" si="12"/>
        <v>0</v>
      </c>
      <c r="N27" s="31">
        <f t="shared" si="8"/>
        <v>0</v>
      </c>
    </row>
    <row r="28" spans="2:14" s="8" customFormat="1" ht="20.100000000000001" customHeight="1" x14ac:dyDescent="0.3">
      <c r="B28" s="60">
        <v>19</v>
      </c>
      <c r="C28" s="23">
        <f t="shared" si="0"/>
        <v>0</v>
      </c>
      <c r="D28" s="23">
        <f t="shared" si="13"/>
        <v>0</v>
      </c>
      <c r="E28" s="23">
        <f t="shared" si="2"/>
        <v>0</v>
      </c>
      <c r="F28" s="23">
        <f t="shared" si="3"/>
        <v>0</v>
      </c>
      <c r="G28" s="23">
        <f t="shared" si="4"/>
        <v>0</v>
      </c>
      <c r="H28" s="24">
        <f t="shared" si="5"/>
        <v>0</v>
      </c>
      <c r="I28" s="31">
        <f t="shared" si="6"/>
        <v>0</v>
      </c>
      <c r="J28" s="9"/>
      <c r="K28" s="11">
        <f t="shared" si="9"/>
        <v>0</v>
      </c>
      <c r="L28" s="23">
        <f t="shared" si="11"/>
        <v>0</v>
      </c>
      <c r="M28" s="24">
        <f t="shared" si="12"/>
        <v>0</v>
      </c>
      <c r="N28" s="31">
        <f t="shared" si="8"/>
        <v>0</v>
      </c>
    </row>
    <row r="29" spans="2:14" s="8" customFormat="1" ht="20.100000000000001" customHeight="1" x14ac:dyDescent="0.3">
      <c r="B29" s="59">
        <v>20</v>
      </c>
      <c r="C29" s="25">
        <f t="shared" si="0"/>
        <v>0</v>
      </c>
      <c r="D29" s="23">
        <f t="shared" si="13"/>
        <v>0</v>
      </c>
      <c r="E29" s="25">
        <f t="shared" si="2"/>
        <v>0</v>
      </c>
      <c r="F29" s="26">
        <f t="shared" si="3"/>
        <v>0</v>
      </c>
      <c r="G29" s="26">
        <f t="shared" si="4"/>
        <v>0</v>
      </c>
      <c r="H29" s="27">
        <f t="shared" si="5"/>
        <v>0</v>
      </c>
      <c r="I29" s="32">
        <f t="shared" si="6"/>
        <v>0</v>
      </c>
      <c r="J29" s="9"/>
      <c r="K29" s="12">
        <f t="shared" si="9"/>
        <v>0</v>
      </c>
      <c r="L29" s="26">
        <f t="shared" si="11"/>
        <v>0</v>
      </c>
      <c r="M29" s="27">
        <f t="shared" si="12"/>
        <v>0</v>
      </c>
      <c r="N29" s="32">
        <f t="shared" si="8"/>
        <v>0</v>
      </c>
    </row>
    <row r="30" spans="2:14" s="8" customFormat="1" ht="21.9" customHeight="1" x14ac:dyDescent="0.3">
      <c r="B30" s="36" t="s">
        <v>8</v>
      </c>
      <c r="C30" s="34">
        <f>SUM(C10:C29)</f>
        <v>0</v>
      </c>
      <c r="D30" s="34">
        <f t="shared" ref="D30:G30" si="14">SUM(D10:D29)</f>
        <v>0</v>
      </c>
      <c r="E30" s="34">
        <f t="shared" si="14"/>
        <v>0</v>
      </c>
      <c r="F30" s="34">
        <f t="shared" si="14"/>
        <v>0</v>
      </c>
      <c r="G30" s="34">
        <f t="shared" si="14"/>
        <v>0</v>
      </c>
      <c r="H30" s="35">
        <f>SUM(H10:H29)</f>
        <v>0</v>
      </c>
      <c r="I30" s="33">
        <f>SUM(I10:I29)</f>
        <v>0</v>
      </c>
      <c r="J30" s="9"/>
      <c r="K30" s="38">
        <f t="shared" ref="K30" si="15">SUM(K10:K29)</f>
        <v>0</v>
      </c>
      <c r="L30" s="34">
        <f t="shared" ref="L30" si="16">SUM(L10:L29)</f>
        <v>0</v>
      </c>
      <c r="M30" s="37">
        <f>SUM(M10:M29)</f>
        <v>0</v>
      </c>
      <c r="N30" s="33">
        <f>SUM(N10:N29)</f>
        <v>0</v>
      </c>
    </row>
    <row r="32" spans="2:14" x14ac:dyDescent="0.3">
      <c r="C32" s="13"/>
      <c r="D32" s="13"/>
      <c r="E32" s="13"/>
      <c r="F32" s="13"/>
      <c r="G32" s="13"/>
      <c r="H32" s="14"/>
      <c r="I32" s="14"/>
      <c r="J32" s="14"/>
      <c r="M32" s="14"/>
      <c r="N32" s="14"/>
    </row>
  </sheetData>
  <sheetProtection algorithmName="SHA-512" hashValue="dmnLr8EanbsCiEqjSQA4+bAfOzIYl7S/j9OXuUyjs7rEAiyAaBocYMmk/PvDQ9Of0yafaM9fkRYXtNG57EhHXA==" saltValue="xslbYs/Yue9KBTMNirHLVg==" spinCount="100000" sheet="1" formatCells="0" formatColumns="0" formatRows="0" insertColumns="0" insertRows="0" insertHyperlinks="0" deleteColumns="0" deleteRows="0" sort="0" autoFilter="0" pivotTables="0"/>
  <mergeCells count="14">
    <mergeCell ref="B2:I2"/>
    <mergeCell ref="K2:N2"/>
    <mergeCell ref="B6:C6"/>
    <mergeCell ref="D4:E4"/>
    <mergeCell ref="H8:I8"/>
    <mergeCell ref="B8:B9"/>
    <mergeCell ref="C8:C9"/>
    <mergeCell ref="D8:D9"/>
    <mergeCell ref="E8:E9"/>
    <mergeCell ref="F8:F9"/>
    <mergeCell ref="G8:G9"/>
    <mergeCell ref="M8:N8"/>
    <mergeCell ref="K8:K9"/>
    <mergeCell ref="L8:L9"/>
  </mergeCells>
  <conditionalFormatting sqref="F4 I4">
    <cfRule type="cellIs" dxfId="45" priority="32" operator="equal">
      <formula>0</formula>
    </cfRule>
  </conditionalFormatting>
  <conditionalFormatting sqref="G6">
    <cfRule type="cellIs" dxfId="44" priority="31" operator="equal">
      <formula>0</formula>
    </cfRule>
  </conditionalFormatting>
  <conditionalFormatting sqref="D6">
    <cfRule type="cellIs" dxfId="43" priority="30" operator="equal">
      <formula>0</formula>
    </cfRule>
  </conditionalFormatting>
  <conditionalFormatting sqref="N4">
    <cfRule type="cellIs" dxfId="42" priority="29" operator="equal">
      <formula>0</formula>
    </cfRule>
  </conditionalFormatting>
  <conditionalFormatting sqref="N6">
    <cfRule type="cellIs" dxfId="41" priority="28" operator="equal">
      <formula>0</formula>
    </cfRule>
  </conditionalFormatting>
  <conditionalFormatting sqref="C4">
    <cfRule type="cellIs" dxfId="40" priority="18" operator="equal">
      <formula>0</formula>
    </cfRule>
  </conditionalFormatting>
  <conditionalFormatting sqref="C30:G30 K30:L30">
    <cfRule type="cellIs" dxfId="39" priority="17" operator="equal">
      <formula>0</formula>
    </cfRule>
  </conditionalFormatting>
  <conditionalFormatting sqref="L4">
    <cfRule type="cellIs" dxfId="38" priority="16" operator="equal">
      <formula>0</formula>
    </cfRule>
  </conditionalFormatting>
  <conditionalFormatting sqref="I30">
    <cfRule type="cellIs" dxfId="37" priority="15" operator="equal">
      <formula>0</formula>
    </cfRule>
  </conditionalFormatting>
  <conditionalFormatting sqref="N30">
    <cfRule type="cellIs" dxfId="36" priority="14" operator="equal">
      <formula>0</formula>
    </cfRule>
  </conditionalFormatting>
  <conditionalFormatting sqref="H30 M30">
    <cfRule type="cellIs" dxfId="35" priority="13" operator="equal">
      <formula>0</formula>
    </cfRule>
  </conditionalFormatting>
  <conditionalFormatting sqref="B10:B29">
    <cfRule type="cellIs" dxfId="34" priority="12" operator="greaterThan">
      <formula>$F$4</formula>
    </cfRule>
  </conditionalFormatting>
  <conditionalFormatting sqref="C10:C29">
    <cfRule type="expression" dxfId="33" priority="11">
      <formula>B10&gt;$F$4</formula>
    </cfRule>
  </conditionalFormatting>
  <conditionalFormatting sqref="D10:D29">
    <cfRule type="expression" dxfId="32" priority="10">
      <formula>B10&gt;$F$4</formula>
    </cfRule>
  </conditionalFormatting>
  <conditionalFormatting sqref="E10:E29">
    <cfRule type="expression" dxfId="31" priority="9">
      <formula>B10&gt;$F$4</formula>
    </cfRule>
  </conditionalFormatting>
  <conditionalFormatting sqref="F10:F29">
    <cfRule type="expression" dxfId="30" priority="8">
      <formula>B10&gt;$F$4</formula>
    </cfRule>
  </conditionalFormatting>
  <conditionalFormatting sqref="G10:G29">
    <cfRule type="expression" dxfId="29" priority="7">
      <formula>B10&gt;$F$4</formula>
    </cfRule>
  </conditionalFormatting>
  <conditionalFormatting sqref="H10:H29">
    <cfRule type="expression" dxfId="28" priority="6">
      <formula>B10&gt;$F$4</formula>
    </cfRule>
  </conditionalFormatting>
  <conditionalFormatting sqref="I10:I29">
    <cfRule type="expression" dxfId="27" priority="5">
      <formula>B10&gt;$F$4</formula>
    </cfRule>
  </conditionalFormatting>
  <conditionalFormatting sqref="M10:M29">
    <cfRule type="expression" dxfId="26" priority="4">
      <formula>B10&gt;$N$4</formula>
    </cfRule>
  </conditionalFormatting>
  <conditionalFormatting sqref="N10:N29">
    <cfRule type="expression" dxfId="23" priority="3">
      <formula>B10&gt;$N$4</formula>
    </cfRule>
  </conditionalFormatting>
  <conditionalFormatting sqref="L10:L29">
    <cfRule type="expression" dxfId="25" priority="2">
      <formula>B10&gt;$N$4</formula>
    </cfRule>
  </conditionalFormatting>
  <conditionalFormatting sqref="K10:K29">
    <cfRule type="expression" dxfId="24" priority="1">
      <formula>B10&gt;$N$4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</vt:i4>
      </vt:variant>
    </vt:vector>
  </HeadingPairs>
  <TitlesOfParts>
    <vt:vector size="8" baseType="lpstr">
      <vt:lpstr>Feuil1</vt:lpstr>
      <vt:lpstr>capital</vt:lpstr>
      <vt:lpstr>durée_créditbail</vt:lpstr>
      <vt:lpstr>durée_emprunt</vt:lpstr>
      <vt:lpstr>Taux_creditbail</vt:lpstr>
      <vt:lpstr>Taux_emprunt</vt:lpstr>
      <vt:lpstr>Tx_actualisation</vt:lpstr>
      <vt:lpstr>Tx_IS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2019-09-11T15:40:07Z</dcterms:modified>
</cp:coreProperties>
</file>