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70CE3C7B-A79F-439E-9F21-EF76EFCCE257}" xr6:coauthVersionLast="45" xr6:coauthVersionMax="45" xr10:uidLastSave="{00000000-0000-0000-0000-000000000000}"/>
  <bookViews>
    <workbookView xWindow="-108" yWindow="-108" windowWidth="23256" windowHeight="12576" firstSheet="5" activeTab="9" xr2:uid="{00000000-000D-0000-FFFF-FFFF00000000}"/>
  </bookViews>
  <sheets>
    <sheet name="Synthèse" sheetId="3" r:id="rId1"/>
    <sheet name="Stratégie commerciale" sheetId="7" r:id="rId2"/>
    <sheet name="Connaissance de la concurrence" sheetId="6" r:id="rId3"/>
    <sheet name="Offre produits-services" sheetId="10" r:id="rId4"/>
    <sheet name="La demande" sheetId="9" r:id="rId5"/>
    <sheet name="Les prix" sheetId="8" r:id="rId6"/>
    <sheet name="Communication et promotion" sheetId="11" r:id="rId7"/>
    <sheet name="Organisation commerciale" sheetId="12" r:id="rId8"/>
    <sheet name="Action commerciale" sheetId="14" r:id="rId9"/>
    <sheet name="Force de vente" sheetId="13" r:id="rId10"/>
  </sheets>
  <definedNames>
    <definedName name="_xlnm.Print_Area" localSheetId="8">'Action commerciale'!$B$2:$T$25</definedName>
    <definedName name="_xlnm.Print_Area" localSheetId="6">'Communication et promotion'!$B$2:$T$24</definedName>
    <definedName name="_xlnm.Print_Area" localSheetId="2">'Connaissance de la concurrence'!$B$2:$T$24</definedName>
    <definedName name="_xlnm.Print_Area" localSheetId="9">'Force de vente'!$B$2:$T$25</definedName>
    <definedName name="_xlnm.Print_Area" localSheetId="4">'La demande'!$B$2:$T$24</definedName>
    <definedName name="_xlnm.Print_Area" localSheetId="5">'Les prix'!$B$2:$T$24</definedName>
    <definedName name="_xlnm.Print_Area" localSheetId="3">'Offre produits-services'!$B$2:$S$24</definedName>
    <definedName name="_xlnm.Print_Area" localSheetId="7">'Organisation commerciale'!$B$2:$T$27</definedName>
    <definedName name="_xlnm.Print_Area" localSheetId="1">'Stratégie commerciale'!$B$2:$T$28</definedName>
    <definedName name="_xlnm.Print_Area" localSheetId="0">Synthèse!$B$2:$M$31</definedName>
  </definedNames>
  <calcPr calcId="191029"/>
</workbook>
</file>

<file path=xl/calcChain.xml><?xml version="1.0" encoding="utf-8"?>
<calcChain xmlns="http://schemas.openxmlformats.org/spreadsheetml/2006/main">
  <c r="H11" i="13" l="1"/>
  <c r="I11" i="13" s="1"/>
  <c r="I10" i="13"/>
  <c r="H10" i="13"/>
  <c r="J10" i="13" s="1"/>
  <c r="I9" i="13"/>
  <c r="H9" i="13"/>
  <c r="H8" i="13"/>
  <c r="H7" i="13"/>
  <c r="I7" i="13" s="1"/>
  <c r="J6" i="13"/>
  <c r="H6" i="13"/>
  <c r="I6" i="13" s="1"/>
  <c r="H5" i="13"/>
  <c r="J5" i="13" s="1"/>
  <c r="H4" i="13"/>
  <c r="H11" i="14"/>
  <c r="I11" i="14" s="1"/>
  <c r="H10" i="14"/>
  <c r="J10" i="14" s="1"/>
  <c r="I9" i="14"/>
  <c r="K9" i="14" s="1"/>
  <c r="H9" i="14"/>
  <c r="J9" i="14" s="1"/>
  <c r="H8" i="14"/>
  <c r="H7" i="14"/>
  <c r="I7" i="14" s="1"/>
  <c r="H6" i="14"/>
  <c r="J6" i="14" s="1"/>
  <c r="H5" i="14"/>
  <c r="J5" i="14" s="1"/>
  <c r="H4" i="14"/>
  <c r="J4" i="14" s="1"/>
  <c r="I10" i="14" l="1"/>
  <c r="K10" i="14" s="1"/>
  <c r="L10" i="14" s="1"/>
  <c r="K9" i="13"/>
  <c r="L9" i="13" s="1"/>
  <c r="J9" i="13"/>
  <c r="I5" i="13"/>
  <c r="K5" i="13" s="1"/>
  <c r="L5" i="13" s="1"/>
  <c r="I4" i="13"/>
  <c r="K4" i="13" s="1"/>
  <c r="L4" i="13" s="1"/>
  <c r="K6" i="13"/>
  <c r="L6" i="13" s="1"/>
  <c r="J7" i="13"/>
  <c r="I8" i="13"/>
  <c r="K8" i="13" s="1"/>
  <c r="L8" i="13" s="1"/>
  <c r="K10" i="13"/>
  <c r="L10" i="13" s="1"/>
  <c r="J11" i="13"/>
  <c r="J4" i="13"/>
  <c r="K7" i="13"/>
  <c r="L7" i="13" s="1"/>
  <c r="J8" i="13"/>
  <c r="K11" i="13"/>
  <c r="L11" i="13" s="1"/>
  <c r="I6" i="14"/>
  <c r="L9" i="14"/>
  <c r="I5" i="14"/>
  <c r="K5" i="14" s="1"/>
  <c r="L5" i="14" s="1"/>
  <c r="I4" i="14"/>
  <c r="K4" i="14" s="1"/>
  <c r="L4" i="14" s="1"/>
  <c r="K6" i="14"/>
  <c r="L6" i="14" s="1"/>
  <c r="J7" i="14"/>
  <c r="I8" i="14"/>
  <c r="K8" i="14" s="1"/>
  <c r="L8" i="14" s="1"/>
  <c r="J11" i="14"/>
  <c r="K7" i="14"/>
  <c r="L7" i="14" s="1"/>
  <c r="J8" i="14"/>
  <c r="K11" i="14"/>
  <c r="L11" i="14" s="1"/>
  <c r="G12" i="10"/>
  <c r="F12" i="10"/>
  <c r="E12" i="10"/>
  <c r="D12" i="10"/>
  <c r="G12" i="9"/>
  <c r="F12" i="9"/>
  <c r="E12" i="9"/>
  <c r="D12" i="9"/>
  <c r="G12" i="6"/>
  <c r="F12" i="6"/>
  <c r="E12" i="6"/>
  <c r="D12" i="6"/>
  <c r="H12" i="12" l="1"/>
  <c r="H11" i="12"/>
  <c r="H10" i="12"/>
  <c r="H9" i="12"/>
  <c r="H8" i="12"/>
  <c r="H7" i="12"/>
  <c r="H6" i="12"/>
  <c r="J6" i="12" s="1"/>
  <c r="H5" i="12"/>
  <c r="H4" i="12"/>
  <c r="H13" i="12"/>
  <c r="H10" i="11"/>
  <c r="H9" i="11"/>
  <c r="H8" i="11"/>
  <c r="H7" i="11"/>
  <c r="H6" i="11"/>
  <c r="H5" i="11"/>
  <c r="J5" i="11" s="1"/>
  <c r="H4" i="11"/>
  <c r="H10" i="8"/>
  <c r="H9" i="8"/>
  <c r="H8" i="8"/>
  <c r="H7" i="8"/>
  <c r="H6" i="8"/>
  <c r="H5" i="8"/>
  <c r="H4" i="8"/>
  <c r="H10" i="9"/>
  <c r="H9" i="9"/>
  <c r="H8" i="9"/>
  <c r="H7" i="9"/>
  <c r="H6" i="9"/>
  <c r="H5" i="9"/>
  <c r="H4" i="9"/>
  <c r="H10" i="10"/>
  <c r="H9" i="10"/>
  <c r="H8" i="10"/>
  <c r="H7" i="10"/>
  <c r="H6" i="10"/>
  <c r="H5" i="10"/>
  <c r="H4" i="10"/>
  <c r="H10" i="6"/>
  <c r="H9" i="6"/>
  <c r="H8" i="6"/>
  <c r="H7" i="6"/>
  <c r="H6" i="6"/>
  <c r="H5" i="6"/>
  <c r="H4" i="6"/>
  <c r="J4" i="6" s="1"/>
  <c r="H14" i="7"/>
  <c r="I14" i="7" s="1"/>
  <c r="H13" i="7"/>
  <c r="H12" i="7"/>
  <c r="H11" i="7"/>
  <c r="H10" i="7"/>
  <c r="H9" i="7"/>
  <c r="H8" i="7"/>
  <c r="H7" i="7"/>
  <c r="H6" i="7"/>
  <c r="H5" i="7"/>
  <c r="H4" i="7"/>
  <c r="J4" i="9" l="1"/>
  <c r="I4" i="12"/>
  <c r="K4" i="12" s="1"/>
  <c r="L4" i="12" s="1"/>
  <c r="I8" i="12"/>
  <c r="K8" i="12" s="1"/>
  <c r="L8" i="12" s="1"/>
  <c r="J10" i="12"/>
  <c r="I11" i="12"/>
  <c r="K11" i="12" s="1"/>
  <c r="L11" i="12" s="1"/>
  <c r="I12" i="12"/>
  <c r="K12" i="12" s="1"/>
  <c r="L12" i="12" s="1"/>
  <c r="I10" i="11"/>
  <c r="K10" i="11" s="1"/>
  <c r="L10" i="11" s="1"/>
  <c r="J10" i="11"/>
  <c r="I9" i="11"/>
  <c r="K9" i="11" s="1"/>
  <c r="L9" i="11" s="1"/>
  <c r="J9" i="11"/>
  <c r="J8" i="11"/>
  <c r="J7" i="11"/>
  <c r="I6" i="11"/>
  <c r="K6" i="11" s="1"/>
  <c r="L6" i="11" s="1"/>
  <c r="J6" i="11"/>
  <c r="I4" i="11"/>
  <c r="K4" i="11" s="1"/>
  <c r="L4" i="11" s="1"/>
  <c r="J4" i="11"/>
  <c r="J10" i="8"/>
  <c r="J8" i="8"/>
  <c r="J7" i="8"/>
  <c r="J6" i="8"/>
  <c r="I10" i="9"/>
  <c r="K10" i="9" s="1"/>
  <c r="L10" i="9" s="1"/>
  <c r="J9" i="9"/>
  <c r="J8" i="9"/>
  <c r="J7" i="9"/>
  <c r="J5" i="9"/>
  <c r="J10" i="10"/>
  <c r="J7" i="10"/>
  <c r="J6" i="10"/>
  <c r="J4" i="10"/>
  <c r="J8" i="10"/>
  <c r="J5" i="10"/>
  <c r="J9" i="10"/>
  <c r="I10" i="6"/>
  <c r="K10" i="6" s="1"/>
  <c r="L10" i="6" s="1"/>
  <c r="J10" i="6"/>
  <c r="J9" i="6"/>
  <c r="K9" i="6"/>
  <c r="L9" i="6" s="1"/>
  <c r="J8" i="6"/>
  <c r="J7" i="6"/>
  <c r="J6" i="6"/>
  <c r="J5" i="6"/>
  <c r="I4" i="6"/>
  <c r="K4" i="6" s="1"/>
  <c r="L4" i="6" s="1"/>
  <c r="J8" i="7"/>
  <c r="J12" i="7"/>
  <c r="J9" i="7"/>
  <c r="J11" i="7"/>
  <c r="J10" i="7"/>
  <c r="I5" i="7"/>
  <c r="K5" i="7" s="1"/>
  <c r="L5" i="7" s="1"/>
  <c r="J13" i="7"/>
  <c r="J14" i="7"/>
  <c r="K14" i="7"/>
  <c r="L14" i="7" s="1"/>
  <c r="J7" i="7"/>
  <c r="J4" i="7"/>
  <c r="I12" i="7"/>
  <c r="K12" i="7" s="1"/>
  <c r="L12" i="7" s="1"/>
  <c r="I13" i="7"/>
  <c r="K13" i="7" s="1"/>
  <c r="L13" i="7" s="1"/>
  <c r="I5" i="6"/>
  <c r="K5" i="6" s="1"/>
  <c r="L5" i="6" s="1"/>
  <c r="I6" i="12"/>
  <c r="I7" i="10"/>
  <c r="K7" i="10" s="1"/>
  <c r="L7" i="10" s="1"/>
  <c r="I13" i="12"/>
  <c r="K13" i="12" s="1"/>
  <c r="L13" i="12" s="1"/>
  <c r="I10" i="12"/>
  <c r="K10" i="12" s="1"/>
  <c r="L10" i="12" s="1"/>
  <c r="I9" i="12"/>
  <c r="K9" i="12" s="1"/>
  <c r="L9" i="12" s="1"/>
  <c r="I5" i="12"/>
  <c r="I9" i="10"/>
  <c r="K9" i="10" s="1"/>
  <c r="L9" i="10" s="1"/>
  <c r="I6" i="10"/>
  <c r="K6" i="10" s="1"/>
  <c r="L6" i="10" s="1"/>
  <c r="I5" i="10"/>
  <c r="K5" i="10" s="1"/>
  <c r="L5" i="10" s="1"/>
  <c r="I6" i="6"/>
  <c r="K6" i="6" s="1"/>
  <c r="L6" i="6" s="1"/>
  <c r="I4" i="10"/>
  <c r="K4" i="10" s="1"/>
  <c r="L4" i="10" s="1"/>
  <c r="I8" i="10"/>
  <c r="K8" i="10" s="1"/>
  <c r="L8" i="10" s="1"/>
  <c r="I7" i="6"/>
  <c r="K7" i="6" s="1"/>
  <c r="L7" i="6" s="1"/>
  <c r="I8" i="6"/>
  <c r="K8" i="6" s="1"/>
  <c r="L8" i="6" s="1"/>
  <c r="I9" i="6"/>
  <c r="I7" i="11"/>
  <c r="K7" i="11" s="1"/>
  <c r="L7" i="11" s="1"/>
  <c r="I5" i="11"/>
  <c r="K5" i="11" s="1"/>
  <c r="L5" i="11" s="1"/>
  <c r="I8" i="11"/>
  <c r="K8" i="11" s="1"/>
  <c r="L8" i="11" s="1"/>
  <c r="J7" i="12"/>
  <c r="J11" i="12"/>
  <c r="J4" i="12"/>
  <c r="J8" i="12"/>
  <c r="J12" i="12"/>
  <c r="I7" i="12"/>
  <c r="K7" i="12" s="1"/>
  <c r="L7" i="12" s="1"/>
  <c r="J5" i="12"/>
  <c r="J9" i="12"/>
  <c r="J13" i="12"/>
  <c r="J5" i="7"/>
  <c r="I9" i="7"/>
  <c r="K9" i="7" s="1"/>
  <c r="L9" i="7" s="1"/>
  <c r="J6" i="7"/>
  <c r="I6" i="7"/>
  <c r="K6" i="7" s="1"/>
  <c r="L6" i="7" s="1"/>
  <c r="I8" i="7"/>
  <c r="K8" i="7" s="1"/>
  <c r="L8" i="7" s="1"/>
  <c r="I10" i="7"/>
  <c r="K10" i="7" s="1"/>
  <c r="L10" i="7" s="1"/>
  <c r="I11" i="7"/>
  <c r="K11" i="7" s="1"/>
  <c r="L11" i="7" s="1"/>
  <c r="I7" i="7"/>
  <c r="K7" i="7" s="1"/>
  <c r="L7" i="7" s="1"/>
  <c r="I5" i="8"/>
  <c r="K5" i="8" s="1"/>
  <c r="L5" i="8" s="1"/>
  <c r="I8" i="8"/>
  <c r="K8" i="8" s="1"/>
  <c r="L8" i="8" s="1"/>
  <c r="I9" i="8"/>
  <c r="K9" i="8" s="1"/>
  <c r="L9" i="8" s="1"/>
  <c r="I4" i="8"/>
  <c r="K4" i="8" s="1"/>
  <c r="L4" i="8" s="1"/>
  <c r="J4" i="8"/>
  <c r="I6" i="8"/>
  <c r="K6" i="8" s="1"/>
  <c r="L6" i="8" s="1"/>
  <c r="I10" i="8"/>
  <c r="K10" i="8" s="1"/>
  <c r="L10" i="8" s="1"/>
  <c r="J5" i="8"/>
  <c r="I7" i="8"/>
  <c r="K7" i="8" s="1"/>
  <c r="L7" i="8" s="1"/>
  <c r="J9" i="8"/>
  <c r="I6" i="9"/>
  <c r="K6" i="9" s="1"/>
  <c r="L6" i="9" s="1"/>
  <c r="I5" i="9"/>
  <c r="K5" i="9" s="1"/>
  <c r="L5" i="9" s="1"/>
  <c r="I9" i="9"/>
  <c r="K9" i="9" s="1"/>
  <c r="L9" i="9" s="1"/>
  <c r="I7" i="9"/>
  <c r="K7" i="9" s="1"/>
  <c r="L7" i="9" s="1"/>
  <c r="I4" i="9"/>
  <c r="K4" i="9" s="1"/>
  <c r="L4" i="9" s="1"/>
  <c r="J6" i="9"/>
  <c r="I8" i="9"/>
  <c r="K8" i="9" s="1"/>
  <c r="L8" i="9" s="1"/>
  <c r="J10" i="9"/>
  <c r="I10" i="10"/>
  <c r="K10" i="10" s="1"/>
  <c r="L10" i="10" s="1"/>
  <c r="I4" i="7"/>
  <c r="K4" i="7" s="1"/>
  <c r="L4" i="7" s="1"/>
  <c r="M4" i="9"/>
  <c r="J12" i="10" l="1"/>
  <c r="K5" i="12"/>
  <c r="L5" i="12" s="1"/>
  <c r="K6" i="12"/>
  <c r="L6" i="12" s="1"/>
  <c r="J12" i="6"/>
  <c r="J15" i="12"/>
  <c r="J12" i="11"/>
  <c r="J13" i="13"/>
  <c r="J16" i="7"/>
  <c r="J13" i="14"/>
  <c r="J12" i="8"/>
  <c r="J12" i="9"/>
  <c r="D15" i="12"/>
  <c r="E15" i="12"/>
  <c r="F15" i="12"/>
  <c r="G15" i="12"/>
  <c r="M13" i="7" l="1"/>
  <c r="M12" i="7"/>
  <c r="G13" i="13" l="1"/>
  <c r="F13" i="13"/>
  <c r="E13" i="13"/>
  <c r="D13" i="13"/>
  <c r="M11" i="13"/>
  <c r="M10" i="13"/>
  <c r="M9" i="13"/>
  <c r="M8" i="13"/>
  <c r="M7" i="13"/>
  <c r="M6" i="13"/>
  <c r="M5" i="13"/>
  <c r="M4" i="13"/>
  <c r="G13" i="14"/>
  <c r="F13" i="14"/>
  <c r="E13" i="14"/>
  <c r="D13" i="14"/>
  <c r="M11" i="14"/>
  <c r="M10" i="14"/>
  <c r="M9" i="14"/>
  <c r="M8" i="14"/>
  <c r="M7" i="14"/>
  <c r="M6" i="14"/>
  <c r="M5" i="14"/>
  <c r="M4" i="14"/>
  <c r="M13" i="12"/>
  <c r="M12" i="12"/>
  <c r="M11" i="12"/>
  <c r="M10" i="12"/>
  <c r="M9" i="12"/>
  <c r="M8" i="12"/>
  <c r="M7" i="12"/>
  <c r="M6" i="12"/>
  <c r="M5" i="12"/>
  <c r="M4" i="12"/>
  <c r="G12" i="11"/>
  <c r="F12" i="11"/>
  <c r="E12" i="11"/>
  <c r="D12" i="11"/>
  <c r="M10" i="11"/>
  <c r="M9" i="11"/>
  <c r="M8" i="11"/>
  <c r="M7" i="11"/>
  <c r="M6" i="11"/>
  <c r="M5" i="11"/>
  <c r="M4" i="11"/>
  <c r="G12" i="8"/>
  <c r="F12" i="8"/>
  <c r="E12" i="8"/>
  <c r="D12" i="8"/>
  <c r="M10" i="8"/>
  <c r="M9" i="8"/>
  <c r="M8" i="8"/>
  <c r="M7" i="8"/>
  <c r="M6" i="8"/>
  <c r="M5" i="8"/>
  <c r="M4" i="8"/>
  <c r="M10" i="9"/>
  <c r="M9" i="9"/>
  <c r="M8" i="9"/>
  <c r="M7" i="9"/>
  <c r="M6" i="9"/>
  <c r="M5" i="9"/>
  <c r="M10" i="10"/>
  <c r="M9" i="10"/>
  <c r="M8" i="10"/>
  <c r="M7" i="10"/>
  <c r="M6" i="10"/>
  <c r="M5" i="10"/>
  <c r="M4" i="10"/>
  <c r="K12" i="8" l="1"/>
  <c r="K13" i="8" s="1"/>
  <c r="L12" i="8" s="1"/>
  <c r="K12" i="9"/>
  <c r="K13" i="9" s="1"/>
  <c r="L12" i="9" s="1"/>
  <c r="K12" i="10"/>
  <c r="K13" i="10" s="1"/>
  <c r="L12" i="10" s="1"/>
  <c r="K13" i="13"/>
  <c r="K14" i="13" s="1"/>
  <c r="L13" i="13" s="1"/>
  <c r="K13" i="14"/>
  <c r="K14" i="14" s="1"/>
  <c r="L13" i="14" s="1"/>
  <c r="K15" i="12"/>
  <c r="K16" i="12" s="1"/>
  <c r="L15" i="12" s="1"/>
  <c r="K12" i="11"/>
  <c r="K13" i="11" s="1"/>
  <c r="P13" i="13"/>
  <c r="D14" i="3" s="1"/>
  <c r="Q13" i="13"/>
  <c r="R13" i="13" s="1"/>
  <c r="M13" i="13"/>
  <c r="Q13" i="14"/>
  <c r="R13" i="14" s="1"/>
  <c r="M13" i="14"/>
  <c r="P13" i="14"/>
  <c r="D13" i="3" s="1"/>
  <c r="M15" i="12"/>
  <c r="P15" i="12"/>
  <c r="Q12" i="11"/>
  <c r="R12" i="11" s="1"/>
  <c r="M12" i="11"/>
  <c r="P12" i="8"/>
  <c r="D10" i="3" s="1"/>
  <c r="Q12" i="8"/>
  <c r="R12" i="8" s="1"/>
  <c r="M12" i="8"/>
  <c r="Q15" i="12"/>
  <c r="R15" i="12" s="1"/>
  <c r="P12" i="11"/>
  <c r="D11" i="3" s="1"/>
  <c r="M12" i="9"/>
  <c r="D8" i="3"/>
  <c r="P12" i="10"/>
  <c r="Q12" i="10" s="1"/>
  <c r="M12" i="10"/>
  <c r="D9" i="3"/>
  <c r="P12" i="9"/>
  <c r="Q12" i="9" s="1"/>
  <c r="M4" i="6"/>
  <c r="M10" i="6"/>
  <c r="M9" i="6"/>
  <c r="M8" i="6"/>
  <c r="M7" i="6"/>
  <c r="M6" i="6"/>
  <c r="M5" i="6"/>
  <c r="G16" i="7"/>
  <c r="F16" i="7"/>
  <c r="E16" i="7"/>
  <c r="D16" i="7"/>
  <c r="M14" i="7"/>
  <c r="M11" i="7"/>
  <c r="M10" i="7"/>
  <c r="M9" i="7"/>
  <c r="M8" i="7"/>
  <c r="M7" i="7"/>
  <c r="M6" i="7"/>
  <c r="M5" i="7"/>
  <c r="M4" i="7"/>
  <c r="K12" i="6" l="1"/>
  <c r="K13" i="6" s="1"/>
  <c r="L12" i="6" s="1"/>
  <c r="K16" i="7"/>
  <c r="K17" i="7" s="1"/>
  <c r="L16" i="7" s="1"/>
  <c r="L12" i="11"/>
  <c r="M16" i="7"/>
  <c r="M12" i="6"/>
  <c r="E14" i="3"/>
  <c r="E12" i="3"/>
  <c r="D12" i="3"/>
  <c r="E13" i="3"/>
  <c r="E10" i="3"/>
  <c r="E8" i="3"/>
  <c r="D6" i="3"/>
  <c r="E9" i="3"/>
  <c r="P16" i="7"/>
  <c r="Q16" i="7" s="1"/>
  <c r="E11" i="3" l="1"/>
  <c r="E6" i="3"/>
  <c r="H7" i="3" l="1"/>
  <c r="H8" i="3"/>
  <c r="H9" i="3"/>
  <c r="H10" i="3"/>
  <c r="H11" i="3"/>
  <c r="H12" i="3"/>
  <c r="H13" i="3"/>
  <c r="H14" i="3"/>
  <c r="H6" i="3"/>
  <c r="H16" i="3" l="1"/>
  <c r="G14" i="3"/>
  <c r="G12" i="3" l="1"/>
  <c r="G13" i="3" l="1"/>
  <c r="G11" i="3"/>
  <c r="G10" i="3"/>
  <c r="G8" i="3"/>
  <c r="G9" i="3" l="1"/>
  <c r="G6" i="3"/>
  <c r="P12" i="6" l="1"/>
  <c r="Q12" i="6" s="1"/>
  <c r="D7" i="3"/>
  <c r="I16" i="3" l="1"/>
  <c r="D16" i="3" l="1"/>
  <c r="E16" i="3" s="1"/>
  <c r="G16" i="3" s="1"/>
  <c r="J16" i="3"/>
  <c r="K16" i="3" s="1"/>
  <c r="G7" i="3"/>
  <c r="E7" i="3"/>
</calcChain>
</file>

<file path=xl/sharedStrings.xml><?xml version="1.0" encoding="utf-8"?>
<sst xmlns="http://schemas.openxmlformats.org/spreadsheetml/2006/main" count="209" uniqueCount="115">
  <si>
    <t>Evaluation</t>
  </si>
  <si>
    <t>Synthèse</t>
  </si>
  <si>
    <t>Moyenne :</t>
  </si>
  <si>
    <t>2 - Connaissance de la concurrence</t>
  </si>
  <si>
    <t>8 - L'action commerciale</t>
  </si>
  <si>
    <t>N/A</t>
  </si>
  <si>
    <t>Total</t>
  </si>
  <si>
    <t xml:space="preserve">NB : Entrer le chiffre 1 dans les cases concernées </t>
  </si>
  <si>
    <t>1 - Stratégie commerciale</t>
  </si>
  <si>
    <t>9 - La force de vente</t>
  </si>
  <si>
    <t>3 - L'offre</t>
  </si>
  <si>
    <t>4 - La demande</t>
  </si>
  <si>
    <t>5 - Les prix</t>
  </si>
  <si>
    <t>6 - Communication commerciale</t>
  </si>
  <si>
    <t>7 - Organisation commerciale</t>
  </si>
  <si>
    <t xml:space="preserve"> Les types de clients les plus ou moins rentables sont-il identifiés ?</t>
  </si>
  <si>
    <t xml:space="preserve"> Les commerciaux sont-ils suffisamment organisés ?
 (préparation des visites, suivi des contacts, etc.)</t>
  </si>
  <si>
    <t xml:space="preserve"> L'entreprise connaît-elle ses prix de revient par produit ? 
 (ou par client, ou par chantier)</t>
  </si>
  <si>
    <t xml:space="preserve"> Les prix sont-ils plutôt bien acceptés par la clientèle ?</t>
  </si>
  <si>
    <t xml:space="preserve"> L'entreprise connaît-elle bien ses 3 principaux concurrents ?</t>
  </si>
  <si>
    <t xml:space="preserve"> L'entreprise connaît-elle les produits et solutions 
 commercialisées par ses concurrents directs ?</t>
  </si>
  <si>
    <t xml:space="preserve"> L'entreprise dispose-t-elle d'un avantage concurrentiel ? 
 (savoir-faire, technologie, produits,marque, emplacement,etc.)</t>
  </si>
  <si>
    <t xml:space="preserve"> Les produits et/ou services de l'entreprise sont-ils bien 
 positionnées par rapport aux demandes des clients ?</t>
  </si>
  <si>
    <t xml:space="preserve"> L'entreprise connaît-elle les tendances de son marché ?</t>
  </si>
  <si>
    <t xml:space="preserve"> L'entreprise a-elle mis en place un service après vente efficace ?</t>
  </si>
  <si>
    <t xml:space="preserve"> L'entreprise dispose-elle de statistiques précises sur la qualité 
 de ses produits ou services et sur le coût de la non-qualité ?</t>
  </si>
  <si>
    <t xml:space="preserve"> L'entreprise est-elle suffisamment organisée pour ne jamais laisser 
 un client ou futur client sans réponse, cela dans un délai raisonnable ?</t>
  </si>
  <si>
    <t xml:space="preserve"> L'entreprise connaît-elle le nombre de ses clients actifs et inactifs ?</t>
  </si>
  <si>
    <t xml:space="preserve"> Les délais de livraison sont-ils bien acceptés par les clients ? 
 Les délais de livraison annoncés sont-ils  respectés ?</t>
  </si>
  <si>
    <t xml:space="preserve"> La clientèle est-elle suffisamment diversifiée ?  
 (pas de dépendance vis-à-vis d'1 ou 2 gros clients)</t>
  </si>
  <si>
    <t>Action 
prioritaire</t>
  </si>
  <si>
    <t xml:space="preserve"> L'entreprise est-elle capable de traiter rapidement (&lt; 5 jours)
 les demandes entrantes (demande de rendez-vous, devis, etc.) ?</t>
  </si>
  <si>
    <t xml:space="preserve"> L'entreprise évalue-telle périodiquement la performance globale 
 de ses actions commerciales à partir de ses statistiques ?</t>
  </si>
  <si>
    <t xml:space="preserve"> Les prospects et devis en cours  font-ils l'objet
 de relances dans le temps imparti (8 jours maxi) ?</t>
  </si>
  <si>
    <t>Diagnostic commercial</t>
  </si>
  <si>
    <t xml:space="preserve"> L'entreprise connaît-elle l'évolution de son marché ?</t>
  </si>
  <si>
    <t xml:space="preserve"> L'entreprise évolue-t-elle sur un marché porteur ?</t>
  </si>
  <si>
    <t xml:space="preserve"> Réalise-t-elle régulièrement des actions de suivi chez ses clients ?</t>
  </si>
  <si>
    <t xml:space="preserve"> Le taux de transformation des contacts ou devis est-il satisfaisant ?</t>
  </si>
  <si>
    <t xml:space="preserve"> L'entreprise sait-elle généralement pourquoi elle n'a pas été retenue
 par le destinataire du devis ou de la proposition commerciale ? </t>
  </si>
  <si>
    <t xml:space="preserve"> Le réseau de distribution  est-il bien adapté ?
 (stockage, points de vente)</t>
  </si>
  <si>
    <t xml:space="preserve"> Les tournées (commerciales et autres) 
 sont-elle planifiées et optimisées ?</t>
  </si>
  <si>
    <t xml:space="preserve"> L'entreprise édite-t-elle une liste de 
 relances commerciales mensuelles ?</t>
  </si>
  <si>
    <t xml:space="preserve"> Les écarts entre les objectifs et les réalisations 
 sont-ils mesurés et analysés systématiquement ?</t>
  </si>
  <si>
    <t xml:space="preserve"> Les gammes de produits ou de savoir-faire sont-elles 
 suffisantes pour répondre aux exigences actuelles du marché ?</t>
  </si>
  <si>
    <t xml:space="preserve"> L'entreprise est-elle reconnue pour la qualité 
 et la fiabilité de ses produits ou de ses prestations? 
 Est-ce une priorité pour elle ?</t>
  </si>
  <si>
    <t xml:space="preserve"> L'entreprise connaît-elle ses marges commerciales 
 par produit (ou par client, ou par chantier) ?</t>
  </si>
  <si>
    <t xml:space="preserve"> Les prix pratiqués par l'entreprise permettent-ils 
 de préserver des marges suffisantes ?</t>
  </si>
  <si>
    <t xml:space="preserve"> L'entreprise dispose-t-elle d'une marge de manœuvre 
 suffisante pour faire évoluer ses prix ?</t>
  </si>
  <si>
    <t xml:space="preserve"> Toutes les demandes des clients sont-elles 
 traitées rapidement (&lt;5 jours) ?</t>
  </si>
  <si>
    <t xml:space="preserve"> L'entreprise a-t-elle identifié les sources 
 de communication les plus efficaces ?</t>
  </si>
  <si>
    <t xml:space="preserve"> L'entreprise connaît-elle et mesure-t-elle précisément 
 et régulièrement le niveau de satisfaction de ses clients ?</t>
  </si>
  <si>
    <t xml:space="preserve"> Les conditions d'accueil des clients/prospects sont-elles satisfaisantes ?
 (horaires d'ouverture, téléphone, e-mails, réception, délais de réponse)</t>
  </si>
  <si>
    <t xml:space="preserve"> Les actions de communication (mailings, publicité, événementiel …)
 sont-elles lancées de manière satisfaisante ? </t>
  </si>
  <si>
    <t xml:space="preserve"> L'entreprise dispose-t-elle de supports de communication bien 
 adaptés à son environnement (plaquette, dépliants, site internet …) ?</t>
  </si>
  <si>
    <t xml:space="preserve"> L'entreprise réalise-t-elle périodiquement 
 des enquêtes de satisfaction auprès de ses clients ?</t>
  </si>
  <si>
    <t xml:space="preserve"> Les clients et prospects peuvent-ils facilement trouver 
 les coordonnées de l'entreprise pour la joindre ?</t>
  </si>
  <si>
    <t xml:space="preserve"> L'entreprise réalise-t-elle régulièrement des actions 
 de prospection (visites, téléphone, e-mailing, autres) ?</t>
  </si>
  <si>
    <t xml:space="preserve"> Dispose-t-elle de la liste de tous les clients potentiels (prospects) ?</t>
  </si>
  <si>
    <t xml:space="preserve"> Cette liste de prospects est-elle classée par type ?
 (+/- rentables, +/- faciles à conquérir)</t>
  </si>
  <si>
    <t xml:space="preserve"> L'entreprise respecte-elle les grandes lignes 
 de ce plan d'actions commerciales ?</t>
  </si>
  <si>
    <t xml:space="preserve"> Le savoir-faire commercial du dirigeant 
 (ou équipe dirigeante) semble-t-il suffisant pour l'avenir ?</t>
  </si>
  <si>
    <t xml:space="preserve"> L'entreprise dispose-t-elle d'un plan d'actions commerciales écrit,
 régulièrement mis à jour, comportant les tâches à mener, les objectifs 
 fixés, les moyens à engager, la planification précise de ces actions ?</t>
  </si>
  <si>
    <t xml:space="preserve"> L'entreprise connaît-elle les 5 premiers clients de ses 
 concurrents directs et peut-elle les atteindre si nécessaire ?</t>
  </si>
  <si>
    <t xml:space="preserve"> Evaluation de la force de vente</t>
  </si>
  <si>
    <t xml:space="preserve"> Evaluation de la stratégie commerciale</t>
  </si>
  <si>
    <t xml:space="preserve"> L'entreprise connaît-elle le nombre de ses clients ?</t>
  </si>
  <si>
    <t xml:space="preserve"> L'entreprise a-t-elle identifié qui sont sos clients types ?</t>
  </si>
  <si>
    <t xml:space="preserve"> Le dirigeant dispose-t-il de suffisamment de temps 
 et de recul pour prendre ses décisions stratégiques ?</t>
  </si>
  <si>
    <t xml:space="preserve"> Le dirigeant a-t-il défini un projet global 
 d'évolution ou de développement pour l'entreprise ?</t>
  </si>
  <si>
    <t xml:space="preserve"> L'entreprise connaît-elle le nombre total 
 de concurrents dans sa zone d'action ? </t>
  </si>
  <si>
    <t xml:space="preserve"> L'entreprise a-t-elle identifié les avantages et 
 inconvénients dans l'offre de ses concurrents directs ?</t>
  </si>
  <si>
    <t xml:space="preserve"> L'entreprise a-t-elle mis en place 
 un système de veille de la concurrence ?</t>
  </si>
  <si>
    <t xml:space="preserve"> Les principaux produits ou services sont-ils 
 disponibles en tout temps ou rapidement ?</t>
  </si>
  <si>
    <t xml:space="preserve"> Evaluation de l'offre produits/services</t>
  </si>
  <si>
    <t xml:space="preserve"> L'entreprise connaît-elle toutes les attentes 
 et besoins de ses clients et prospects ?</t>
  </si>
  <si>
    <t xml:space="preserve"> Toutes les habitudes de consommation des produits 
 ou services de l'entreprise sont-elles connues ?</t>
  </si>
  <si>
    <t xml:space="preserve"> L'entreprise connaît-elle les critères 
 de choix des consommateurs ?</t>
  </si>
  <si>
    <t xml:space="preserve"> L'entreprise sait-elle quels sont les points 
 importants qui déclenchent un achat ?</t>
  </si>
  <si>
    <t xml:space="preserve"> Evaluation de la connaissance de la demande</t>
  </si>
  <si>
    <t xml:space="preserve"> Evaluation de la politique de prix</t>
  </si>
  <si>
    <t xml:space="preserve"> Le rapport qualité/prix des produits ou services 
 de l'entreprise est-il cohérent ?</t>
  </si>
  <si>
    <t xml:space="preserve"> A solution/services équivalents, les prix 
 sont-ils placés par rapport à la concurrence ?</t>
  </si>
  <si>
    <t xml:space="preserve"> Evaluation de la communication commerciale</t>
  </si>
  <si>
    <t xml:space="preserve"> Evaluation de l'organisation commerciale</t>
  </si>
  <si>
    <t xml:space="preserve"> L'entreprise dispose-t-elle d'un fichier clients et prospects 
 bien adapté pour mener des actions commerciales efficaces ?</t>
  </si>
  <si>
    <t xml:space="preserve"> L'entreprise maîtrise-t-elle les risques 
 de paiement et les impayés de ses clients ?</t>
  </si>
  <si>
    <t xml:space="preserve"> Le chef d'entreprise (ou dirigeant commercial) a-t-il rencontré 
 les 3 principaux clients de l'entreprise ces 12 derniers mois ?</t>
  </si>
  <si>
    <t xml:space="preserve"> Evaluation de l'action commerciale</t>
  </si>
  <si>
    <t xml:space="preserve"> Sont-ils correctement formés et connaissent-ils 
 suffisamment leurs produits ?</t>
  </si>
  <si>
    <t xml:space="preserve"> Disposent-ils d'objectifs clairs et atteignables ?</t>
  </si>
  <si>
    <t xml:space="preserve"> Les outils et supports dont ils 
 disposent sont-ils bien adaptés ?</t>
  </si>
  <si>
    <t>Actions prioritaires</t>
  </si>
  <si>
    <t>Points significatifs/commentaires</t>
  </si>
  <si>
    <t xml:space="preserve"> L'entreprise connaît-elle les critères prioritaires 
 d'achat de ses clients pour ses produits ou services ?</t>
  </si>
  <si>
    <t xml:space="preserve"> Le système de rémunération  des commerciaux
 ou des vendeurs est-il suffisamment motivant ?</t>
  </si>
  <si>
    <t xml:space="preserve"> Les commerciaux ou les vendeurs 
 sont-ils suffisamment encadrés ?</t>
  </si>
  <si>
    <t xml:space="preserve"> Les commerciaux ou les vendeurs 
 sont-ils suffisamment nombreux ?</t>
  </si>
  <si>
    <t xml:space="preserve"> Les commerciaux ou les vendeurs 
 sont-ils jugés efficaces par l'entreprise ?</t>
  </si>
  <si>
    <t>Sans 
objet 
N/A</t>
  </si>
  <si>
    <t>Pas 
du tout 
Jamais</t>
  </si>
  <si>
    <t xml:space="preserve">Dans une  
faible mesure Parfois </t>
  </si>
  <si>
    <t>Dans une grande 
mesure 
Souvent</t>
  </si>
  <si>
    <r>
      <t>Total</t>
    </r>
    <r>
      <rPr>
        <b/>
        <vertAlign val="superscript"/>
        <sz val="9.5"/>
        <color theme="6" tint="-0.24994659260841701"/>
        <rFont val="Calibri"/>
        <family val="2"/>
        <scheme val="minor"/>
      </rPr>
      <t xml:space="preserve">ement </t>
    </r>
    <r>
      <rPr>
        <b/>
        <sz val="9.5"/>
        <color theme="6" tint="-0.24994659260841701"/>
        <rFont val="Calibri"/>
        <family val="2"/>
        <scheme val="minor"/>
      </rPr>
      <t>Toujours</t>
    </r>
  </si>
  <si>
    <t>Oui</t>
  </si>
  <si>
    <r>
      <rPr>
        <sz val="10"/>
        <color rgb="FF002060"/>
        <rFont val="Calibri"/>
        <family val="2"/>
        <scheme val="minor"/>
      </rPr>
      <t xml:space="preserve">Diagnostic commercial
Grille d'évaluation </t>
    </r>
    <r>
      <rPr>
        <b/>
        <sz val="10"/>
        <color rgb="FF002060"/>
        <rFont val="Calibri"/>
        <family val="2"/>
        <scheme val="minor"/>
      </rPr>
      <t xml:space="preserve">
4 - La demande</t>
    </r>
  </si>
  <si>
    <r>
      <rPr>
        <sz val="10"/>
        <color rgb="FF002060"/>
        <rFont val="Calibri"/>
        <family val="2"/>
        <scheme val="minor"/>
      </rPr>
      <t xml:space="preserve">Diagnostic commercial
Grille d'évaluation </t>
    </r>
    <r>
      <rPr>
        <b/>
        <sz val="10"/>
        <color rgb="FF002060"/>
        <rFont val="Calibri"/>
        <family val="2"/>
        <scheme val="minor"/>
      </rPr>
      <t xml:space="preserve">
5 - Les prix</t>
    </r>
  </si>
  <si>
    <r>
      <rPr>
        <sz val="10"/>
        <color rgb="FF002060"/>
        <rFont val="Calibri"/>
        <family val="2"/>
        <scheme val="minor"/>
      </rPr>
      <t xml:space="preserve">Diagnostic commercial
Grille d'évaluation </t>
    </r>
    <r>
      <rPr>
        <b/>
        <sz val="10"/>
        <color rgb="FF002060"/>
        <rFont val="Calibri"/>
        <family val="2"/>
        <scheme val="minor"/>
      </rPr>
      <t xml:space="preserve">
6 - La communication et la promotion commerciale</t>
    </r>
  </si>
  <si>
    <r>
      <rPr>
        <sz val="10"/>
        <color rgb="FF002060"/>
        <rFont val="Calibri"/>
        <family val="2"/>
        <scheme val="minor"/>
      </rPr>
      <t xml:space="preserve">Diagnostic commercial
Grille d'évaluation </t>
    </r>
    <r>
      <rPr>
        <b/>
        <sz val="10"/>
        <color rgb="FF002060"/>
        <rFont val="Calibri"/>
        <family val="2"/>
        <scheme val="minor"/>
      </rPr>
      <t xml:space="preserve">
7 - L'organisation commerciale</t>
    </r>
  </si>
  <si>
    <r>
      <rPr>
        <sz val="10"/>
        <color rgb="FF002060"/>
        <rFont val="Calibri"/>
        <family val="2"/>
        <scheme val="minor"/>
      </rPr>
      <t xml:space="preserve">Diagnostic commercial
Grille d'évaluation </t>
    </r>
    <r>
      <rPr>
        <b/>
        <sz val="10"/>
        <color rgb="FF002060"/>
        <rFont val="Calibri"/>
        <family val="2"/>
        <scheme val="minor"/>
      </rPr>
      <t xml:space="preserve">
8 - L'action commerciale</t>
    </r>
  </si>
  <si>
    <r>
      <rPr>
        <sz val="10"/>
        <color rgb="FF002060"/>
        <rFont val="Calibri"/>
        <family val="2"/>
        <scheme val="minor"/>
      </rPr>
      <t xml:space="preserve">Diagnostic commercial
Grille d'évaluation </t>
    </r>
    <r>
      <rPr>
        <b/>
        <sz val="10"/>
        <color rgb="FF002060"/>
        <rFont val="Calibri"/>
        <family val="2"/>
        <scheme val="minor"/>
      </rPr>
      <t xml:space="preserve">
9 - La force de vente</t>
    </r>
  </si>
  <si>
    <r>
      <rPr>
        <sz val="10"/>
        <color rgb="FF002060"/>
        <rFont val="Calibri"/>
        <family val="2"/>
        <scheme val="minor"/>
      </rPr>
      <t xml:space="preserve">Diagnostic commercial
Grille d'évaluation </t>
    </r>
    <r>
      <rPr>
        <b/>
        <sz val="10"/>
        <color rgb="FF002060"/>
        <rFont val="Calibri"/>
        <family val="2"/>
        <scheme val="minor"/>
      </rPr>
      <t xml:space="preserve">
1 - Stratégie commerciale</t>
    </r>
  </si>
  <si>
    <r>
      <rPr>
        <sz val="10"/>
        <color rgb="FF002060"/>
        <rFont val="Calibri"/>
        <family val="2"/>
        <scheme val="minor"/>
      </rPr>
      <t xml:space="preserve">Diagnostic commercial
Grille d'évaluation </t>
    </r>
    <r>
      <rPr>
        <b/>
        <sz val="10"/>
        <color rgb="FF002060"/>
        <rFont val="Calibri"/>
        <family val="2"/>
        <scheme val="minor"/>
      </rPr>
      <t xml:space="preserve">
2 - Connaissance de la concurrence</t>
    </r>
  </si>
  <si>
    <r>
      <rPr>
        <sz val="10"/>
        <color rgb="FF002060"/>
        <rFont val="Calibri"/>
        <family val="2"/>
        <scheme val="minor"/>
      </rPr>
      <t xml:space="preserve">Diagnostic commercial
Grille d'évaluation </t>
    </r>
    <r>
      <rPr>
        <b/>
        <sz val="10"/>
        <color rgb="FF002060"/>
        <rFont val="Calibri"/>
        <family val="2"/>
        <scheme val="minor"/>
      </rPr>
      <t xml:space="preserve">
3 - L'offre produits/services</t>
    </r>
  </si>
  <si>
    <t xml:space="preserve"> Evaluation de la connaussance de la concurrence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</si>
</sst>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&quot;/3&quot;"/>
    <numFmt numFmtId="166" formatCode="0.0"/>
    <numFmt numFmtId="167" formatCode="0.0&quot;/3 &gt;&quot;"/>
  </numFmts>
  <fonts count="4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0.5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.5"/>
      <color rgb="FF002060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8"/>
      <color theme="6" tint="-0.249977111117893"/>
      <name val="Wingdings"/>
      <charset val="2"/>
    </font>
    <font>
      <b/>
      <sz val="22"/>
      <color theme="6" tint="-0.249977111117893"/>
      <name val="Wingdings"/>
      <charset val="2"/>
    </font>
    <font>
      <b/>
      <i/>
      <sz val="9"/>
      <color rgb="FF0000CC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2060"/>
      <name val="Calibri"/>
      <family val="2"/>
    </font>
    <font>
      <b/>
      <sz val="10.5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3"/>
      <color rgb="FF002060"/>
      <name val="Calibri"/>
      <family val="2"/>
      <scheme val="minor"/>
    </font>
    <font>
      <sz val="8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6"/>
      <name val="Calibri"/>
      <family val="2"/>
      <scheme val="minor"/>
    </font>
    <font>
      <sz val="6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9.5"/>
      <color rgb="FFFF0000"/>
      <name val="Calibri"/>
      <family val="2"/>
      <scheme val="minor"/>
    </font>
    <font>
      <b/>
      <sz val="9.5"/>
      <color rgb="FFF79443"/>
      <name val="Calibri"/>
      <family val="2"/>
      <scheme val="minor"/>
    </font>
    <font>
      <b/>
      <sz val="9.5"/>
      <color theme="7"/>
      <name val="Calibri"/>
      <family val="2"/>
      <scheme val="minor"/>
    </font>
    <font>
      <b/>
      <sz val="9.5"/>
      <color theme="6" tint="-0.24994659260841701"/>
      <name val="Calibri"/>
      <family val="2"/>
      <scheme val="minor"/>
    </font>
    <font>
      <b/>
      <vertAlign val="superscript"/>
      <sz val="9.5"/>
      <color theme="6" tint="-0.24994659260841701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6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6" tint="-0.249977111117893"/>
      <name val="Wingdings"/>
      <charset val="2"/>
    </font>
    <font>
      <sz val="8"/>
      <color rgb="FF002060"/>
      <name val="Calibri"/>
      <family val="2"/>
      <scheme val="minor"/>
    </font>
    <font>
      <b/>
      <sz val="18"/>
      <color theme="0"/>
      <name val="Wingdings"/>
      <charset val="2"/>
    </font>
  </fonts>
  <fills count="1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 style="thin">
        <color theme="0" tint="-0.24994659260841701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24994659260841701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</borders>
  <cellStyleXfs count="1">
    <xf numFmtId="0" fontId="0" fillId="0" borderId="0"/>
  </cellStyleXfs>
  <cellXfs count="19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 applyProtection="1">
      <alignment horizontal="center" vertical="center"/>
      <protection hidden="1"/>
    </xf>
    <xf numFmtId="2" fontId="9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horizontal="center" vertical="center"/>
      <protection locked="0" hidden="1"/>
    </xf>
    <xf numFmtId="0" fontId="6" fillId="3" borderId="0" xfId="0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4" fontId="12" fillId="0" borderId="0" xfId="0" applyNumberFormat="1" applyFont="1" applyFill="1" applyBorder="1" applyAlignment="1" applyProtection="1">
      <alignment horizontal="center" vertical="center"/>
      <protection hidden="1"/>
    </xf>
    <xf numFmtId="4" fontId="13" fillId="0" borderId="0" xfId="0" applyNumberFormat="1" applyFont="1" applyFill="1" applyBorder="1" applyAlignment="1" applyProtection="1">
      <alignment horizontal="center" vertical="center"/>
      <protection hidden="1"/>
    </xf>
    <xf numFmtId="165" fontId="17" fillId="0" borderId="3" xfId="0" applyNumberFormat="1" applyFont="1" applyBorder="1" applyAlignment="1" applyProtection="1">
      <alignment horizontal="center" vertical="center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2" fillId="3" borderId="13" xfId="0" applyFont="1" applyFill="1" applyBorder="1" applyAlignment="1" applyProtection="1">
      <alignment horizontal="center" vertical="center"/>
      <protection hidden="1"/>
    </xf>
    <xf numFmtId="165" fontId="3" fillId="0" borderId="16" xfId="0" applyNumberFormat="1" applyFont="1" applyBorder="1" applyAlignment="1" applyProtection="1">
      <alignment horizontal="center" vertical="center"/>
      <protection hidden="1"/>
    </xf>
    <xf numFmtId="165" fontId="3" fillId="0" borderId="18" xfId="0" applyNumberFormat="1" applyFont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horizontal="center" vertical="center"/>
      <protection hidden="1"/>
    </xf>
    <xf numFmtId="165" fontId="3" fillId="0" borderId="17" xfId="0" applyNumberFormat="1" applyFont="1" applyBorder="1" applyAlignment="1" applyProtection="1">
      <alignment horizontal="center" vertical="center"/>
      <protection hidden="1"/>
    </xf>
    <xf numFmtId="0" fontId="19" fillId="0" borderId="0" xfId="0" applyFont="1" applyAlignment="1">
      <alignment horizontal="left" vertical="center"/>
    </xf>
    <xf numFmtId="0" fontId="20" fillId="0" borderId="0" xfId="0" applyFont="1" applyAlignment="1" applyProtection="1">
      <alignment horizontal="center" vertical="center"/>
      <protection hidden="1"/>
    </xf>
    <xf numFmtId="164" fontId="20" fillId="0" borderId="0" xfId="0" applyNumberFormat="1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166" fontId="20" fillId="0" borderId="0" xfId="0" applyNumberFormat="1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" fillId="5" borderId="11" xfId="0" applyFont="1" applyFill="1" applyBorder="1" applyAlignment="1" applyProtection="1">
      <alignment horizontal="center" vertical="center" wrapText="1"/>
      <protection hidden="1"/>
    </xf>
    <xf numFmtId="0" fontId="8" fillId="0" borderId="5" xfId="0" applyFont="1" applyBorder="1" applyAlignment="1" applyProtection="1">
      <alignment horizontal="left" vertical="center" indent="1"/>
      <protection hidden="1"/>
    </xf>
    <xf numFmtId="0" fontId="8" fillId="0" borderId="10" xfId="0" applyFont="1" applyBorder="1" applyAlignment="1" applyProtection="1">
      <alignment horizontal="left" vertical="center" indent="1"/>
      <protection hidden="1"/>
    </xf>
    <xf numFmtId="0" fontId="8" fillId="0" borderId="6" xfId="0" applyFont="1" applyBorder="1" applyAlignment="1" applyProtection="1">
      <alignment horizontal="left" vertical="center" indent="1"/>
      <protection hidden="1"/>
    </xf>
    <xf numFmtId="0" fontId="5" fillId="0" borderId="0" xfId="0" applyFont="1" applyFill="1" applyBorder="1" applyAlignment="1" applyProtection="1">
      <alignment horizontal="left" vertical="center" indent="6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hidden="1"/>
    </xf>
    <xf numFmtId="0" fontId="2" fillId="3" borderId="0" xfId="0" applyFont="1" applyFill="1" applyBorder="1" applyAlignment="1" applyProtection="1">
      <alignment horizontal="center" vertical="center"/>
      <protection hidden="1"/>
    </xf>
    <xf numFmtId="0" fontId="16" fillId="0" borderId="0" xfId="0" applyFont="1" applyBorder="1" applyAlignment="1" applyProtection="1">
      <alignment vertical="center" wrapText="1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>
      <alignment vertical="center"/>
    </xf>
    <xf numFmtId="0" fontId="22" fillId="0" borderId="0" xfId="0" applyFont="1" applyFill="1" applyBorder="1" applyAlignment="1" applyProtection="1">
      <alignment horizontal="center" vertical="center" wrapText="1"/>
      <protection hidden="1"/>
    </xf>
    <xf numFmtId="0" fontId="23" fillId="3" borderId="0" xfId="0" applyFont="1" applyFill="1" applyBorder="1" applyAlignment="1" applyProtection="1">
      <alignment horizontal="center" vertical="center"/>
      <protection hidden="1"/>
    </xf>
    <xf numFmtId="0" fontId="21" fillId="0" borderId="0" xfId="0" applyFont="1" applyAlignment="1">
      <alignment horizontal="center" vertical="center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24" fillId="3" borderId="0" xfId="0" applyFont="1" applyFill="1" applyBorder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0" fillId="0" borderId="0" xfId="0" applyFont="1" applyAlignment="1">
      <alignment horizontal="center" vertical="center"/>
    </xf>
    <xf numFmtId="0" fontId="8" fillId="0" borderId="26" xfId="0" applyFont="1" applyBorder="1" applyAlignment="1" applyProtection="1">
      <alignment horizontal="left" vertical="center" indent="1"/>
      <protection hidden="1"/>
    </xf>
    <xf numFmtId="0" fontId="3" fillId="0" borderId="22" xfId="0" applyFont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center" vertical="center"/>
      <protection hidden="1"/>
    </xf>
    <xf numFmtId="0" fontId="2" fillId="3" borderId="7" xfId="0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7" fillId="7" borderId="8" xfId="0" applyFont="1" applyFill="1" applyBorder="1" applyAlignment="1" applyProtection="1">
      <alignment horizontal="center" vertical="center"/>
      <protection hidden="1"/>
    </xf>
    <xf numFmtId="0" fontId="3" fillId="0" borderId="28" xfId="0" applyFont="1" applyBorder="1" applyAlignment="1" applyProtection="1">
      <alignment vertical="center"/>
      <protection hidden="1"/>
    </xf>
    <xf numFmtId="0" fontId="3" fillId="0" borderId="29" xfId="0" applyFont="1" applyBorder="1" applyAlignment="1" applyProtection="1">
      <alignment horizontal="center" vertical="center"/>
      <protection locked="0" hidden="1"/>
    </xf>
    <xf numFmtId="0" fontId="3" fillId="0" borderId="29" xfId="0" applyNumberFormat="1" applyFont="1" applyBorder="1" applyAlignment="1" applyProtection="1">
      <alignment horizontal="center" vertical="center"/>
      <protection locked="0"/>
    </xf>
    <xf numFmtId="0" fontId="3" fillId="0" borderId="30" xfId="0" applyNumberFormat="1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vertical="center"/>
      <protection hidden="1"/>
    </xf>
    <xf numFmtId="0" fontId="3" fillId="0" borderId="32" xfId="0" applyFont="1" applyBorder="1" applyAlignment="1" applyProtection="1">
      <alignment horizontal="center" vertical="center"/>
      <protection locked="0" hidden="1"/>
    </xf>
    <xf numFmtId="0" fontId="3" fillId="0" borderId="32" xfId="0" applyNumberFormat="1" applyFont="1" applyBorder="1" applyAlignment="1" applyProtection="1">
      <alignment horizontal="center" vertical="center"/>
      <protection locked="0"/>
    </xf>
    <xf numFmtId="0" fontId="3" fillId="0" borderId="33" xfId="0" applyNumberFormat="1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vertical="center" wrapText="1"/>
      <protection hidden="1"/>
    </xf>
    <xf numFmtId="0" fontId="3" fillId="0" borderId="31" xfId="0" applyFont="1" applyFill="1" applyBorder="1" applyAlignment="1" applyProtection="1">
      <alignment vertical="center" wrapText="1"/>
      <protection hidden="1"/>
    </xf>
    <xf numFmtId="0" fontId="3" fillId="0" borderId="34" xfId="0" applyFont="1" applyBorder="1" applyAlignment="1" applyProtection="1">
      <alignment vertical="center" wrapText="1"/>
      <protection hidden="1"/>
    </xf>
    <xf numFmtId="0" fontId="3" fillId="0" borderId="35" xfId="0" applyFont="1" applyBorder="1" applyAlignment="1" applyProtection="1">
      <alignment horizontal="center" vertical="center"/>
      <protection locked="0" hidden="1"/>
    </xf>
    <xf numFmtId="0" fontId="3" fillId="0" borderId="35" xfId="0" applyNumberFormat="1" applyFont="1" applyBorder="1" applyAlignment="1" applyProtection="1">
      <alignment horizontal="center" vertical="center"/>
      <protection locked="0"/>
    </xf>
    <xf numFmtId="0" fontId="3" fillId="0" borderId="36" xfId="0" applyNumberFormat="1" applyFont="1" applyBorder="1" applyAlignment="1" applyProtection="1">
      <alignment horizontal="center" vertical="center"/>
      <protection locked="0"/>
    </xf>
    <xf numFmtId="0" fontId="3" fillId="9" borderId="37" xfId="0" applyFont="1" applyFill="1" applyBorder="1" applyAlignment="1" applyProtection="1">
      <alignment horizontal="center" vertical="center" wrapText="1"/>
      <protection hidden="1"/>
    </xf>
    <xf numFmtId="0" fontId="28" fillId="9" borderId="37" xfId="0" applyFont="1" applyFill="1" applyBorder="1" applyAlignment="1" applyProtection="1">
      <alignment horizontal="center" vertical="center" wrapText="1"/>
      <protection hidden="1"/>
    </xf>
    <xf numFmtId="0" fontId="29" fillId="9" borderId="37" xfId="0" applyFont="1" applyFill="1" applyBorder="1" applyAlignment="1" applyProtection="1">
      <alignment horizontal="center" vertical="center" wrapText="1"/>
      <protection hidden="1"/>
    </xf>
    <xf numFmtId="0" fontId="30" fillId="9" borderId="37" xfId="0" applyFont="1" applyFill="1" applyBorder="1" applyAlignment="1" applyProtection="1">
      <alignment horizontal="center" vertical="center" wrapText="1"/>
      <protection hidden="1"/>
    </xf>
    <xf numFmtId="0" fontId="31" fillId="9" borderId="27" xfId="0" applyFont="1" applyFill="1" applyBorder="1" applyAlignment="1" applyProtection="1">
      <alignment horizontal="center" vertical="center" wrapText="1"/>
      <protection hidden="1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center" vertical="center"/>
      <protection hidden="1"/>
    </xf>
    <xf numFmtId="0" fontId="36" fillId="0" borderId="0" xfId="0" applyFont="1" applyAlignment="1">
      <alignment horizontal="center" vertical="center"/>
    </xf>
    <xf numFmtId="0" fontId="35" fillId="6" borderId="20" xfId="0" applyFont="1" applyFill="1" applyBorder="1" applyAlignment="1" applyProtection="1">
      <alignment horizontal="center" vertical="center" textRotation="90" wrapText="1"/>
      <protection hidden="1"/>
    </xf>
    <xf numFmtId="0" fontId="35" fillId="6" borderId="1" xfId="0" applyFont="1" applyFill="1" applyBorder="1" applyAlignment="1">
      <alignment horizontal="center" vertical="center" textRotation="90" wrapText="1"/>
    </xf>
    <xf numFmtId="167" fontId="2" fillId="3" borderId="0" xfId="0" applyNumberFormat="1" applyFont="1" applyFill="1" applyBorder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33" fillId="0" borderId="46" xfId="0" applyFont="1" applyFill="1" applyBorder="1" applyAlignment="1" applyProtection="1">
      <alignment vertical="center"/>
      <protection hidden="1"/>
    </xf>
    <xf numFmtId="0" fontId="33" fillId="0" borderId="47" xfId="0" applyFont="1" applyFill="1" applyBorder="1" applyAlignment="1" applyProtection="1">
      <alignment vertical="center"/>
      <protection hidden="1"/>
    </xf>
    <xf numFmtId="0" fontId="33" fillId="0" borderId="48" xfId="0" applyFont="1" applyFill="1" applyBorder="1" applyAlignment="1" applyProtection="1">
      <alignment vertical="center"/>
      <protection hidden="1"/>
    </xf>
    <xf numFmtId="0" fontId="24" fillId="0" borderId="0" xfId="0" applyNumberFormat="1" applyFont="1" applyFill="1" applyBorder="1" applyAlignment="1" applyProtection="1">
      <alignment horizontal="center" vertical="center"/>
      <protection hidden="1"/>
    </xf>
    <xf numFmtId="4" fontId="37" fillId="0" borderId="48" xfId="0" applyNumberFormat="1" applyFont="1" applyFill="1" applyBorder="1" applyAlignment="1" applyProtection="1">
      <alignment horizontal="left" vertical="center"/>
      <protection hidden="1"/>
    </xf>
    <xf numFmtId="4" fontId="37" fillId="0" borderId="46" xfId="0" applyNumberFormat="1" applyFont="1" applyFill="1" applyBorder="1" applyAlignment="1" applyProtection="1">
      <alignment horizontal="left" vertical="center"/>
      <protection hidden="1"/>
    </xf>
    <xf numFmtId="4" fontId="37" fillId="0" borderId="47" xfId="0" applyNumberFormat="1" applyFont="1" applyFill="1" applyBorder="1" applyAlignment="1" applyProtection="1">
      <alignment horizontal="left"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1" fillId="9" borderId="38" xfId="0" applyFont="1" applyFill="1" applyBorder="1" applyAlignment="1" applyProtection="1">
      <alignment horizontal="center" vertical="center" wrapText="1"/>
      <protection hidden="1"/>
    </xf>
    <xf numFmtId="0" fontId="11" fillId="3" borderId="0" xfId="0" applyFont="1" applyFill="1" applyBorder="1" applyAlignment="1" applyProtection="1">
      <alignment horizontal="left" vertical="center"/>
      <protection hidden="1"/>
    </xf>
    <xf numFmtId="0" fontId="11" fillId="3" borderId="0" xfId="0" applyFont="1" applyFill="1" applyBorder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hidden="1"/>
    </xf>
    <xf numFmtId="0" fontId="24" fillId="3" borderId="0" xfId="0" applyFont="1" applyFill="1" applyBorder="1" applyAlignment="1" applyProtection="1">
      <alignment horizontal="left" vertical="center"/>
      <protection hidden="1"/>
    </xf>
    <xf numFmtId="0" fontId="15" fillId="0" borderId="0" xfId="0" applyFont="1" applyAlignment="1">
      <alignment horizontal="left" vertical="center"/>
    </xf>
    <xf numFmtId="0" fontId="3" fillId="0" borderId="51" xfId="0" applyFont="1" applyBorder="1" applyAlignment="1" applyProtection="1">
      <alignment vertical="center"/>
      <protection hidden="1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44" xfId="0" applyNumberFormat="1" applyFont="1" applyBorder="1" applyAlignment="1" applyProtection="1">
      <alignment horizontal="center" vertical="center"/>
      <protection locked="0"/>
    </xf>
    <xf numFmtId="0" fontId="3" fillId="0" borderId="49" xfId="0" applyNumberFormat="1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165" fontId="6" fillId="3" borderId="0" xfId="0" applyNumberFormat="1" applyFont="1" applyFill="1" applyBorder="1" applyAlignment="1" applyProtection="1">
      <alignment horizontal="center" vertical="center"/>
      <protection hidden="1"/>
    </xf>
    <xf numFmtId="0" fontId="24" fillId="0" borderId="0" xfId="0" applyFont="1" applyBorder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7" fillId="3" borderId="0" xfId="0" applyFont="1" applyFill="1" applyBorder="1" applyAlignment="1" applyProtection="1">
      <alignment horizontal="center" vertical="center"/>
      <protection hidden="1"/>
    </xf>
    <xf numFmtId="0" fontId="34" fillId="0" borderId="0" xfId="0" applyFont="1" applyAlignment="1">
      <alignment vertical="center"/>
    </xf>
    <xf numFmtId="0" fontId="22" fillId="3" borderId="0" xfId="0" applyFont="1" applyFill="1" applyBorder="1" applyAlignment="1" applyProtection="1">
      <alignment horizontal="center" vertical="center"/>
      <protection hidden="1"/>
    </xf>
    <xf numFmtId="0" fontId="38" fillId="0" borderId="0" xfId="0" applyFont="1" applyAlignment="1">
      <alignment horizontal="center" vertical="center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vertical="center" wrapText="1"/>
      <protection hidden="1"/>
    </xf>
    <xf numFmtId="0" fontId="21" fillId="0" borderId="0" xfId="0" applyFont="1" applyAlignment="1" applyProtection="1">
      <alignment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vertical="center"/>
      <protection hidden="1"/>
    </xf>
    <xf numFmtId="165" fontId="22" fillId="3" borderId="0" xfId="0" applyNumberFormat="1" applyFont="1" applyFill="1" applyBorder="1" applyAlignment="1" applyProtection="1">
      <alignment horizontal="center" vertical="center"/>
      <protection hidden="1"/>
    </xf>
    <xf numFmtId="0" fontId="18" fillId="0" borderId="21" xfId="0" applyFont="1" applyBorder="1" applyAlignment="1" applyProtection="1">
      <alignment horizontal="left" vertical="center"/>
      <protection locked="0"/>
    </xf>
    <xf numFmtId="0" fontId="18" fillId="0" borderId="0" xfId="0" applyFont="1" applyBorder="1" applyAlignment="1" applyProtection="1">
      <alignment horizontal="left" vertical="center"/>
      <protection locked="0"/>
    </xf>
    <xf numFmtId="0" fontId="18" fillId="0" borderId="25" xfId="0" applyFont="1" applyBorder="1" applyAlignment="1" applyProtection="1">
      <alignment horizontal="left" vertical="center"/>
      <protection locked="0"/>
    </xf>
    <xf numFmtId="0" fontId="27" fillId="0" borderId="15" xfId="0" applyFont="1" applyBorder="1" applyAlignment="1" applyProtection="1">
      <alignment horizontal="left" vertical="center"/>
      <protection hidden="1"/>
    </xf>
    <xf numFmtId="0" fontId="18" fillId="0" borderId="6" xfId="0" applyFont="1" applyBorder="1" applyAlignment="1" applyProtection="1">
      <alignment horizontal="left" vertical="center"/>
      <protection locked="0"/>
    </xf>
    <xf numFmtId="0" fontId="18" fillId="0" borderId="15" xfId="0" applyFont="1" applyBorder="1" applyAlignment="1" applyProtection="1">
      <alignment horizontal="left" vertical="center"/>
      <protection locked="0"/>
    </xf>
    <xf numFmtId="0" fontId="18" fillId="0" borderId="7" xfId="0" applyFont="1" applyBorder="1" applyAlignment="1" applyProtection="1">
      <alignment horizontal="left" vertical="center"/>
      <protection locked="0"/>
    </xf>
    <xf numFmtId="0" fontId="26" fillId="4" borderId="12" xfId="0" applyFont="1" applyFill="1" applyBorder="1" applyAlignment="1" applyProtection="1">
      <alignment horizontal="center" vertical="center"/>
      <protection hidden="1"/>
    </xf>
    <xf numFmtId="0" fontId="26" fillId="4" borderId="9" xfId="0" applyFont="1" applyFill="1" applyBorder="1" applyAlignment="1" applyProtection="1">
      <alignment horizontal="center" vertical="center"/>
      <protection hidden="1"/>
    </xf>
    <xf numFmtId="0" fontId="17" fillId="0" borderId="0" xfId="0" applyFont="1" applyBorder="1" applyAlignment="1" applyProtection="1">
      <alignment horizontal="right" vertical="center" indent="1"/>
      <protection hidden="1"/>
    </xf>
    <xf numFmtId="0" fontId="4" fillId="2" borderId="8" xfId="0" applyFont="1" applyFill="1" applyBorder="1" applyAlignment="1" applyProtection="1">
      <alignment horizontal="center" vertical="center"/>
      <protection hidden="1"/>
    </xf>
    <xf numFmtId="0" fontId="4" fillId="2" borderId="19" xfId="0" applyFont="1" applyFill="1" applyBorder="1" applyAlignment="1" applyProtection="1">
      <alignment horizontal="center" vertical="center"/>
      <protection hidden="1"/>
    </xf>
    <xf numFmtId="0" fontId="4" fillId="2" borderId="9" xfId="0" applyFont="1" applyFill="1" applyBorder="1" applyAlignment="1" applyProtection="1">
      <alignment horizontal="center" vertical="center"/>
      <protection hidden="1"/>
    </xf>
    <xf numFmtId="0" fontId="18" fillId="0" borderId="5" xfId="0" applyFont="1" applyBorder="1" applyAlignment="1" applyProtection="1">
      <alignment horizontal="left" vertical="center"/>
      <protection locked="0"/>
    </xf>
    <xf numFmtId="0" fontId="18" fillId="0" borderId="24" xfId="0" applyFont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horizontal="left" vertical="center"/>
      <protection locked="0"/>
    </xf>
    <xf numFmtId="0" fontId="3" fillId="10" borderId="44" xfId="0" applyFont="1" applyFill="1" applyBorder="1" applyAlignment="1">
      <alignment horizontal="center" vertical="center"/>
    </xf>
    <xf numFmtId="0" fontId="3" fillId="10" borderId="45" xfId="0" applyFont="1" applyFill="1" applyBorder="1" applyAlignment="1">
      <alignment horizontal="center" vertical="center"/>
    </xf>
    <xf numFmtId="0" fontId="2" fillId="8" borderId="21" xfId="0" applyFont="1" applyFill="1" applyBorder="1" applyAlignment="1" applyProtection="1">
      <alignment horizontal="center" vertical="center"/>
      <protection hidden="1"/>
    </xf>
    <xf numFmtId="0" fontId="2" fillId="8" borderId="0" xfId="0" applyFont="1" applyFill="1" applyBorder="1" applyAlignment="1" applyProtection="1">
      <alignment horizontal="center" vertical="center"/>
      <protection hidden="1"/>
    </xf>
    <xf numFmtId="0" fontId="14" fillId="0" borderId="43" xfId="0" applyFont="1" applyBorder="1" applyAlignment="1" applyProtection="1">
      <alignment horizontal="right" vertical="center"/>
      <protection hidden="1"/>
    </xf>
    <xf numFmtId="0" fontId="18" fillId="10" borderId="51" xfId="0" applyFont="1" applyFill="1" applyBorder="1" applyAlignment="1" applyProtection="1">
      <alignment horizontal="left" vertical="center"/>
      <protection hidden="1"/>
    </xf>
    <xf numFmtId="0" fontId="18" fillId="10" borderId="52" xfId="0" applyFont="1" applyFill="1" applyBorder="1" applyAlignment="1" applyProtection="1">
      <alignment horizontal="left" vertical="center"/>
      <protection hidden="1"/>
    </xf>
    <xf numFmtId="0" fontId="3" fillId="10" borderId="49" xfId="0" applyFont="1" applyFill="1" applyBorder="1" applyAlignment="1" applyProtection="1">
      <alignment horizontal="center" vertical="center"/>
      <protection hidden="1"/>
    </xf>
    <xf numFmtId="0" fontId="3" fillId="10" borderId="50" xfId="0" applyFont="1" applyFill="1" applyBorder="1" applyAlignment="1" applyProtection="1">
      <alignment horizontal="center" vertical="center"/>
      <protection hidden="1"/>
    </xf>
    <xf numFmtId="0" fontId="3" fillId="10" borderId="44" xfId="0" applyFont="1" applyFill="1" applyBorder="1" applyAlignment="1" applyProtection="1">
      <alignment horizontal="center" vertical="center"/>
      <protection hidden="1"/>
    </xf>
    <xf numFmtId="0" fontId="3" fillId="10" borderId="45" xfId="0" applyFont="1" applyFill="1" applyBorder="1" applyAlignment="1" applyProtection="1">
      <alignment horizontal="center" vertical="center"/>
      <protection hidden="1"/>
    </xf>
    <xf numFmtId="0" fontId="14" fillId="0" borderId="0" xfId="0" applyFont="1" applyBorder="1" applyAlignment="1" applyProtection="1">
      <alignment horizontal="right" vertical="center"/>
      <protection hidden="1"/>
    </xf>
    <xf numFmtId="0" fontId="14" fillId="0" borderId="0" xfId="0" applyFont="1" applyBorder="1" applyAlignment="1">
      <alignment horizontal="right" vertical="center"/>
    </xf>
    <xf numFmtId="0" fontId="2" fillId="8" borderId="38" xfId="0" applyFont="1" applyFill="1" applyBorder="1" applyAlignment="1" applyProtection="1">
      <alignment horizontal="center" vertical="center"/>
      <protection hidden="1"/>
    </xf>
    <xf numFmtId="0" fontId="2" fillId="8" borderId="27" xfId="0" applyFont="1" applyFill="1" applyBorder="1" applyAlignment="1" applyProtection="1">
      <alignment horizontal="center" vertical="center"/>
      <protection hidden="1"/>
    </xf>
    <xf numFmtId="0" fontId="3" fillId="0" borderId="31" xfId="0" applyFont="1" applyBorder="1" applyAlignment="1">
      <alignment vertical="center" wrapText="1"/>
    </xf>
    <xf numFmtId="0" fontId="3" fillId="0" borderId="31" xfId="0" applyFont="1" applyBorder="1" applyAlignment="1">
      <alignment vertical="center"/>
    </xf>
    <xf numFmtId="0" fontId="3" fillId="0" borderId="52" xfId="0" applyFont="1" applyBorder="1" applyAlignment="1">
      <alignment vertical="center" wrapText="1"/>
    </xf>
    <xf numFmtId="0" fontId="3" fillId="0" borderId="45" xfId="0" applyNumberFormat="1" applyFont="1" applyBorder="1" applyAlignment="1" applyProtection="1">
      <alignment horizontal="center" vertical="center"/>
      <protection locked="0"/>
    </xf>
    <xf numFmtId="0" fontId="3" fillId="0" borderId="50" xfId="0" applyNumberFormat="1" applyFont="1" applyBorder="1" applyAlignment="1" applyProtection="1">
      <alignment horizontal="center" vertical="center"/>
      <protection locked="0"/>
    </xf>
    <xf numFmtId="0" fontId="35" fillId="6" borderId="20" xfId="0" applyFont="1" applyFill="1" applyBorder="1" applyAlignment="1">
      <alignment horizontal="center" vertical="center" textRotation="90" wrapText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56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>
      <alignment vertical="center" wrapText="1"/>
    </xf>
    <xf numFmtId="0" fontId="3" fillId="0" borderId="58" xfId="0" applyFont="1" applyBorder="1" applyAlignment="1">
      <alignment vertical="center"/>
    </xf>
    <xf numFmtId="0" fontId="3" fillId="0" borderId="58" xfId="0" applyFont="1" applyBorder="1" applyAlignment="1" applyProtection="1">
      <alignment horizontal="center" vertical="center"/>
      <protection locked="0" hidden="1"/>
    </xf>
    <xf numFmtId="0" fontId="3" fillId="0" borderId="58" xfId="0" applyNumberFormat="1" applyFont="1" applyBorder="1" applyAlignment="1" applyProtection="1">
      <alignment horizontal="center" vertical="center"/>
      <protection locked="0"/>
    </xf>
    <xf numFmtId="4" fontId="39" fillId="0" borderId="0" xfId="0" applyNumberFormat="1" applyFont="1" applyFill="1" applyBorder="1" applyAlignment="1" applyProtection="1">
      <alignment horizontal="left" vertical="center"/>
      <protection hidden="1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Fill="1" applyBorder="1" applyAlignment="1" applyProtection="1">
      <alignment horizontal="center" vertical="center" wrapText="1"/>
      <protection hidden="1"/>
    </xf>
    <xf numFmtId="0" fontId="23" fillId="3" borderId="0" xfId="0" applyFont="1" applyFill="1" applyBorder="1" applyAlignment="1" applyProtection="1">
      <alignment horizontal="center" vertical="center"/>
      <protection locked="0" hidden="1"/>
    </xf>
    <xf numFmtId="165" fontId="23" fillId="3" borderId="0" xfId="0" applyNumberFormat="1" applyFont="1" applyFill="1" applyBorder="1" applyAlignment="1" applyProtection="1">
      <alignment horizontal="center" vertical="center"/>
      <protection hidden="1"/>
    </xf>
    <xf numFmtId="165" fontId="2" fillId="3" borderId="0" xfId="0" applyNumberFormat="1" applyFont="1" applyFill="1" applyBorder="1" applyAlignment="1" applyProtection="1">
      <alignment horizontal="center"/>
      <protection hidden="1"/>
    </xf>
    <xf numFmtId="0" fontId="2" fillId="3" borderId="0" xfId="0" applyFont="1" applyFill="1" applyBorder="1" applyAlignment="1" applyProtection="1">
      <alignment horizontal="center" vertical="top"/>
      <protection hidden="1"/>
    </xf>
    <xf numFmtId="0" fontId="3" fillId="0" borderId="55" xfId="0" applyFont="1" applyBorder="1" applyAlignment="1" applyProtection="1">
      <alignment horizontal="left" vertical="center" indent="1"/>
      <protection locked="0"/>
    </xf>
    <xf numFmtId="0" fontId="0" fillId="0" borderId="54" xfId="0" applyBorder="1" applyAlignment="1">
      <alignment horizontal="left" vertical="center" indent="1"/>
    </xf>
    <xf numFmtId="0" fontId="0" fillId="0" borderId="60" xfId="0" applyBorder="1" applyAlignment="1">
      <alignment horizontal="left" vertical="center" indent="1"/>
    </xf>
    <xf numFmtId="0" fontId="3" fillId="0" borderId="53" xfId="0" applyFont="1" applyBorder="1" applyAlignment="1" applyProtection="1">
      <alignment horizontal="left" vertical="center" indent="1"/>
      <protection locked="0"/>
    </xf>
    <xf numFmtId="0" fontId="0" fillId="0" borderId="0" xfId="0" applyAlignment="1">
      <alignment horizontal="left" vertical="center" indent="1"/>
    </xf>
    <xf numFmtId="0" fontId="0" fillId="0" borderId="62" xfId="0" applyBorder="1" applyAlignment="1">
      <alignment horizontal="left" vertical="center" indent="1"/>
    </xf>
    <xf numFmtId="0" fontId="3" fillId="0" borderId="59" xfId="0" applyFont="1" applyBorder="1" applyAlignment="1" applyProtection="1">
      <alignment horizontal="left" vertical="center" indent="1"/>
      <protection locked="0"/>
    </xf>
    <xf numFmtId="0" fontId="0" fillId="0" borderId="43" xfId="0" applyBorder="1" applyAlignment="1">
      <alignment horizontal="left" vertical="center" indent="1"/>
    </xf>
    <xf numFmtId="0" fontId="0" fillId="0" borderId="61" xfId="0" applyBorder="1" applyAlignment="1">
      <alignment horizontal="left" vertical="center" indent="1"/>
    </xf>
    <xf numFmtId="0" fontId="15" fillId="0" borderId="0" xfId="0" applyFont="1" applyBorder="1" applyAlignment="1">
      <alignment horizontal="center" vertical="center"/>
    </xf>
    <xf numFmtId="0" fontId="21" fillId="0" borderId="0" xfId="0" applyFont="1" applyBorder="1" applyAlignment="1" applyProtection="1">
      <alignment horizontal="center" vertical="center"/>
      <protection hidden="1"/>
    </xf>
    <xf numFmtId="0" fontId="24" fillId="0" borderId="0" xfId="0" applyFont="1" applyFill="1" applyBorder="1" applyAlignment="1" applyProtection="1">
      <alignment horizontal="center" vertical="center"/>
      <protection hidden="1"/>
    </xf>
    <xf numFmtId="0" fontId="24" fillId="3" borderId="53" xfId="0" applyFont="1" applyFill="1" applyBorder="1" applyAlignment="1" applyProtection="1">
      <alignment horizontal="center" vertical="center"/>
      <protection hidden="1"/>
    </xf>
    <xf numFmtId="0" fontId="25" fillId="0" borderId="0" xfId="0" applyFont="1" applyFill="1" applyBorder="1" applyAlignment="1" applyProtection="1">
      <alignment vertical="center"/>
      <protection hidden="1"/>
    </xf>
    <xf numFmtId="164" fontId="20" fillId="0" borderId="0" xfId="0" applyNumberFormat="1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24" fillId="0" borderId="0" xfId="0" applyFont="1" applyAlignment="1">
      <alignment vertical="center"/>
    </xf>
  </cellXfs>
  <cellStyles count="1">
    <cellStyle name="Normal" xfId="0" builtinId="0"/>
  </cellStyles>
  <dxfs count="874"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rgb="FFFF0000"/>
        </patternFill>
      </fill>
    </dxf>
    <dxf>
      <fill>
        <patternFill>
          <bgColor rgb="FFC0504D"/>
        </patternFill>
      </fill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>
          <bgColor rgb="FF00B050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rgb="FFFF0000"/>
        </patternFill>
      </fill>
    </dxf>
    <dxf>
      <fill>
        <patternFill>
          <bgColor rgb="FFC0504D"/>
        </patternFill>
      </fill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>
          <bgColor rgb="FF00B050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rgb="FFFF0000"/>
        </patternFill>
      </fill>
    </dxf>
    <dxf>
      <fill>
        <patternFill>
          <bgColor rgb="FFC0504D"/>
        </patternFill>
      </fill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>
          <bgColor rgb="FF00B050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rgb="FFFF0000"/>
        </patternFill>
      </fill>
    </dxf>
    <dxf>
      <fill>
        <patternFill>
          <bgColor rgb="FFC0504D"/>
        </patternFill>
      </fill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>
          <bgColor rgb="FF00B050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rgb="FFFF0000"/>
        </patternFill>
      </fill>
    </dxf>
    <dxf>
      <fill>
        <patternFill>
          <bgColor rgb="FFC0504D"/>
        </patternFill>
      </fill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>
          <bgColor rgb="FF00B050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rgb="FFFF0000"/>
        </patternFill>
      </fill>
    </dxf>
    <dxf>
      <fill>
        <patternFill>
          <bgColor rgb="FFC0504D"/>
        </patternFill>
      </fill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>
          <bgColor rgb="FF00B050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DA9694"/>
        </patternFill>
      </fill>
    </dxf>
    <dxf>
      <fill>
        <patternFill>
          <bgColor rgb="FF993366"/>
        </patternFill>
      </fill>
    </dxf>
    <dxf>
      <fill>
        <patternFill>
          <bgColor rgb="FFC0504D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DA9694"/>
        </patternFill>
      </fill>
    </dxf>
    <dxf>
      <fill>
        <patternFill>
          <bgColor rgb="FF993366"/>
        </patternFill>
      </fill>
    </dxf>
    <dxf>
      <fill>
        <patternFill>
          <bgColor rgb="FFC0504D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DA9694"/>
        </patternFill>
      </fill>
    </dxf>
    <dxf>
      <fill>
        <patternFill>
          <bgColor rgb="FF993366"/>
        </patternFill>
      </fill>
    </dxf>
    <dxf>
      <fill>
        <patternFill>
          <bgColor rgb="FFC0504D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DA9694"/>
        </patternFill>
      </fill>
    </dxf>
    <dxf>
      <fill>
        <patternFill>
          <bgColor rgb="FF993366"/>
        </patternFill>
      </fill>
    </dxf>
    <dxf>
      <fill>
        <patternFill>
          <bgColor rgb="FFC0504D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rgb="FFFF0000"/>
        </patternFill>
      </fill>
    </dxf>
    <dxf>
      <fill>
        <patternFill>
          <bgColor rgb="FFEAEAEA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rgb="FFFF0000"/>
        </patternFill>
      </fill>
    </dxf>
    <dxf>
      <fill>
        <patternFill>
          <bgColor rgb="FFEAEAEA"/>
        </patternFill>
      </fill>
    </dxf>
    <dxf>
      <fill>
        <patternFill>
          <bgColor rgb="FF00B050"/>
        </patternFill>
      </fill>
    </dxf>
    <dxf>
      <fill>
        <patternFill>
          <bgColor rgb="FFDA9694"/>
        </patternFill>
      </fill>
    </dxf>
    <dxf>
      <fill>
        <patternFill>
          <bgColor rgb="FF993366"/>
        </patternFill>
      </fill>
    </dxf>
    <dxf>
      <fill>
        <patternFill>
          <bgColor rgb="FFC0504D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rgb="FFFF0000"/>
        </patternFill>
      </fill>
    </dxf>
    <dxf>
      <font>
        <color rgb="FFFF6600"/>
      </font>
    </dxf>
    <dxf>
      <font>
        <color rgb="FF0070C0"/>
      </font>
    </dxf>
    <dxf>
      <font>
        <color rgb="FF00B050"/>
      </font>
    </dxf>
    <dxf>
      <font>
        <b val="0"/>
        <i/>
        <color rgb="FFC00000"/>
      </font>
    </dxf>
    <dxf>
      <font>
        <color rgb="FFFF0000"/>
      </font>
      <fill>
        <patternFill>
          <bgColor theme="9" tint="0.79998168889431442"/>
        </patternFill>
      </fill>
    </dxf>
    <dxf>
      <font>
        <b val="0"/>
        <i val="0"/>
        <strike val="0"/>
        <u val="none"/>
        <color rgb="FF0000FF"/>
      </font>
      <fill>
        <patternFill>
          <bgColor indexed="65"/>
        </patternFill>
      </fill>
    </dxf>
    <dxf>
      <font>
        <b val="0"/>
        <i val="0"/>
        <strike val="0"/>
        <u val="none"/>
        <color rgb="FFFF0000"/>
      </font>
      <fill>
        <patternFill>
          <bgColor indexed="65"/>
        </patternFill>
      </fill>
    </dxf>
    <dxf>
      <font>
        <b val="0"/>
        <i val="0"/>
        <strike val="0"/>
        <u val="none"/>
        <color rgb="FF00FF00"/>
      </font>
      <fill>
        <patternFill>
          <bgColor indexed="6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C0C0C0"/>
        </patternFill>
      </fill>
    </dxf>
    <dxf>
      <fill>
        <patternFill>
          <bgColor rgb="FFC0C0C0"/>
        </patternFill>
      </fill>
    </dxf>
    <dxf>
      <fill>
        <patternFill>
          <bgColor rgb="FFC0C0C0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ont>
        <color rgb="FFC0C0C0"/>
      </font>
      <fill>
        <patternFill>
          <bgColor rgb="FFC0C0C0"/>
        </patternFill>
      </fill>
    </dxf>
    <dxf>
      <fill>
        <patternFill>
          <bgColor rgb="FFC0504D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ont>
        <color rgb="FFC0C0C0"/>
      </font>
      <fill>
        <patternFill>
          <bgColor rgb="FFC0C0C0"/>
        </patternFill>
      </fill>
    </dxf>
    <dxf>
      <fill>
        <patternFill>
          <bgColor rgb="FFC0504D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ont>
        <color rgb="FFC0C0C0"/>
      </font>
      <fill>
        <patternFill>
          <bgColor rgb="FFC0C0C0"/>
        </patternFill>
      </fill>
    </dxf>
    <dxf>
      <fill>
        <patternFill>
          <bgColor rgb="FFC0504D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u val="none"/>
        <color rgb="FF0000FF"/>
      </font>
      <fill>
        <patternFill>
          <bgColor indexed="65"/>
        </patternFill>
      </fill>
    </dxf>
    <dxf>
      <font>
        <b val="0"/>
        <i val="0"/>
        <strike val="0"/>
        <u val="none"/>
        <color rgb="FFFF0000"/>
      </font>
      <fill>
        <patternFill>
          <bgColor indexed="65"/>
        </patternFill>
      </fill>
    </dxf>
    <dxf>
      <font>
        <b val="0"/>
        <i val="0"/>
        <strike val="0"/>
        <u val="none"/>
        <color rgb="FF00FF00"/>
      </font>
      <fill>
        <patternFill>
          <bgColor indexed="65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rgb="FFFF0000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C0C0C0"/>
        </patternFill>
      </fill>
    </dxf>
    <dxf>
      <fill>
        <patternFill>
          <bgColor rgb="FFC0C0C0"/>
        </patternFill>
      </fill>
    </dxf>
    <dxf>
      <fill>
        <patternFill>
          <bgColor rgb="FFC0C0C0"/>
        </patternFill>
      </fill>
    </dxf>
    <dxf>
      <font>
        <color rgb="FFFF6600"/>
      </font>
    </dxf>
    <dxf>
      <font>
        <color rgb="FF0070C0"/>
      </font>
    </dxf>
    <dxf>
      <font>
        <color rgb="FF00B050"/>
      </font>
    </dxf>
    <dxf>
      <font>
        <color rgb="FFFF0000"/>
      </font>
      <fill>
        <patternFill>
          <bgColor theme="9" tint="0.79998168889431442"/>
        </patternFill>
      </fill>
    </dxf>
    <dxf>
      <font>
        <b val="0"/>
        <i/>
        <color rgb="FFC00000"/>
      </font>
    </dxf>
    <dxf>
      <font>
        <b val="0"/>
        <i val="0"/>
        <strike val="0"/>
        <u val="none"/>
        <color rgb="FF0000FF"/>
      </font>
      <fill>
        <patternFill>
          <bgColor indexed="65"/>
        </patternFill>
      </fill>
    </dxf>
    <dxf>
      <font>
        <b val="0"/>
        <i val="0"/>
        <strike val="0"/>
        <u val="none"/>
        <color rgb="FFFF0000"/>
      </font>
      <fill>
        <patternFill>
          <bgColor indexed="65"/>
        </patternFill>
      </fill>
    </dxf>
    <dxf>
      <font>
        <b val="0"/>
        <i val="0"/>
        <strike val="0"/>
        <u val="none"/>
        <color rgb="FF00FF00"/>
      </font>
      <fill>
        <patternFill>
          <bgColor indexed="6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6600"/>
      </font>
    </dxf>
    <dxf>
      <font>
        <color rgb="FF0070C0"/>
      </font>
    </dxf>
    <dxf>
      <font>
        <b val="0"/>
        <i/>
        <color rgb="FFC00000"/>
      </font>
    </dxf>
    <dxf>
      <font>
        <color rgb="FFFF0000"/>
      </font>
      <fill>
        <patternFill>
          <bgColor theme="9" tint="0.79998168889431442"/>
        </patternFill>
      </fill>
    </dxf>
    <dxf>
      <font>
        <color rgb="FF00B050"/>
      </font>
    </dxf>
    <dxf>
      <font>
        <color rgb="FFFF6600"/>
      </font>
    </dxf>
    <dxf>
      <font>
        <color rgb="FF0070C0"/>
      </font>
    </dxf>
    <dxf>
      <font>
        <b val="0"/>
        <i/>
        <color rgb="FFC00000"/>
      </font>
    </dxf>
    <dxf>
      <font>
        <color rgb="FF00B050"/>
      </font>
    </dxf>
    <dxf>
      <font>
        <color rgb="FFFF0000"/>
      </font>
      <fill>
        <patternFill>
          <bgColor theme="9" tint="0.79998168889431442"/>
        </patternFill>
      </fill>
    </dxf>
    <dxf>
      <font>
        <b val="0"/>
        <i val="0"/>
        <strike val="0"/>
        <u val="none"/>
        <color rgb="FF0000FF"/>
      </font>
      <fill>
        <patternFill>
          <bgColor indexed="65"/>
        </patternFill>
      </fill>
    </dxf>
    <dxf>
      <font>
        <b val="0"/>
        <i val="0"/>
        <strike val="0"/>
        <u val="none"/>
        <color rgb="FFFF0000"/>
      </font>
      <fill>
        <patternFill>
          <bgColor indexed="65"/>
        </patternFill>
      </fill>
    </dxf>
    <dxf>
      <font>
        <b val="0"/>
        <i val="0"/>
        <strike val="0"/>
        <u val="none"/>
        <color rgb="FF00FF00"/>
      </font>
      <fill>
        <patternFill>
          <bgColor indexed="6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ont>
        <color rgb="FFC0C0C0"/>
      </font>
      <fill>
        <patternFill>
          <bgColor rgb="FFC0C0C0"/>
        </patternFill>
      </fill>
    </dxf>
    <dxf>
      <fill>
        <patternFill>
          <bgColor rgb="FFC0504D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u val="none"/>
        <color rgb="FF0000FF"/>
      </font>
      <fill>
        <patternFill>
          <bgColor indexed="65"/>
        </patternFill>
      </fill>
    </dxf>
    <dxf>
      <font>
        <b val="0"/>
        <i val="0"/>
        <strike val="0"/>
        <u val="none"/>
        <color rgb="FFFF0000"/>
      </font>
      <fill>
        <patternFill>
          <bgColor indexed="65"/>
        </patternFill>
      </fill>
    </dxf>
    <dxf>
      <font>
        <b val="0"/>
        <i val="0"/>
        <strike val="0"/>
        <u val="none"/>
        <color rgb="FF00FF00"/>
      </font>
      <fill>
        <patternFill>
          <bgColor indexed="6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ont>
        <color rgb="FFC0C0C0"/>
      </font>
      <fill>
        <patternFill>
          <bgColor rgb="FFC0C0C0"/>
        </patternFill>
      </fill>
    </dxf>
    <dxf>
      <fill>
        <patternFill>
          <bgColor rgb="FFC0504D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ont>
        <color rgb="FFC0C0C0"/>
      </font>
      <fill>
        <patternFill>
          <bgColor rgb="FFC0C0C0"/>
        </patternFill>
      </fill>
    </dxf>
    <dxf>
      <fill>
        <patternFill>
          <bgColor rgb="FFC0504D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ont>
        <color rgb="FFC0C0C0"/>
      </font>
      <fill>
        <patternFill>
          <bgColor rgb="FFC0C0C0"/>
        </patternFill>
      </fill>
    </dxf>
    <dxf>
      <fill>
        <patternFill>
          <bgColor rgb="FFC0504D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ont>
        <color rgb="FFC0C0C0"/>
      </font>
      <fill>
        <patternFill>
          <bgColor rgb="FFC0C0C0"/>
        </patternFill>
      </fill>
    </dxf>
    <dxf>
      <fill>
        <patternFill>
          <bgColor rgb="FFC0504D"/>
        </patternFill>
      </fill>
    </dxf>
    <dxf>
      <font>
        <color rgb="FFFF6600"/>
      </font>
    </dxf>
    <dxf>
      <font>
        <color rgb="FF0070C0"/>
      </font>
    </dxf>
    <dxf>
      <font>
        <color rgb="FF00B050"/>
      </font>
    </dxf>
    <dxf>
      <font>
        <b val="0"/>
        <i/>
        <color rgb="FFC00000"/>
      </font>
    </dxf>
    <dxf>
      <font>
        <color rgb="FFFF0000"/>
      </font>
      <fill>
        <patternFill>
          <bgColor theme="9" tint="0.79998168889431442"/>
        </patternFill>
      </fill>
    </dxf>
    <dxf>
      <font>
        <b val="0"/>
        <i val="0"/>
        <strike val="0"/>
        <u val="none"/>
        <color rgb="FF0000FF"/>
      </font>
      <fill>
        <patternFill>
          <bgColor indexed="65"/>
        </patternFill>
      </fill>
    </dxf>
    <dxf>
      <font>
        <b val="0"/>
        <i val="0"/>
        <strike val="0"/>
        <u val="none"/>
        <color rgb="FFFF0000"/>
      </font>
      <fill>
        <patternFill>
          <bgColor indexed="65"/>
        </patternFill>
      </fill>
    </dxf>
    <dxf>
      <font>
        <b val="0"/>
        <i val="0"/>
        <strike val="0"/>
        <u val="none"/>
        <color rgb="FF00FF00"/>
      </font>
      <fill>
        <patternFill>
          <bgColor indexed="6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6600"/>
      </font>
    </dxf>
    <dxf>
      <font>
        <color rgb="FF0070C0"/>
      </font>
    </dxf>
    <dxf>
      <font>
        <color rgb="FF00B050"/>
      </font>
    </dxf>
    <dxf>
      <font>
        <b val="0"/>
        <i/>
        <color rgb="FFC00000"/>
      </font>
    </dxf>
    <dxf>
      <font>
        <color rgb="FFFF0000"/>
      </font>
      <fill>
        <patternFill>
          <bgColor theme="9" tint="0.79998168889431442"/>
        </patternFill>
      </fill>
    </dxf>
    <dxf>
      <font>
        <color rgb="FFFF6600"/>
      </font>
    </dxf>
    <dxf>
      <font>
        <color rgb="FF0070C0"/>
      </font>
    </dxf>
    <dxf>
      <font>
        <color rgb="FF00B050"/>
      </font>
    </dxf>
    <dxf>
      <font>
        <color rgb="FFFF0000"/>
      </font>
      <fill>
        <patternFill>
          <bgColor theme="9" tint="0.79998168889431442"/>
        </patternFill>
      </fill>
    </dxf>
    <dxf>
      <font>
        <b val="0"/>
        <i/>
        <color rgb="FFC00000"/>
      </font>
    </dxf>
    <dxf>
      <font>
        <b val="0"/>
        <i val="0"/>
        <strike val="0"/>
        <u val="none"/>
        <color rgb="FF0000FF"/>
      </font>
      <fill>
        <patternFill>
          <bgColor indexed="65"/>
        </patternFill>
      </fill>
    </dxf>
    <dxf>
      <font>
        <b val="0"/>
        <i val="0"/>
        <strike val="0"/>
        <u val="none"/>
        <color rgb="FFFF0000"/>
      </font>
      <fill>
        <patternFill>
          <bgColor indexed="65"/>
        </patternFill>
      </fill>
    </dxf>
    <dxf>
      <font>
        <b val="0"/>
        <i val="0"/>
        <strike val="0"/>
        <u val="none"/>
        <color rgb="FF00FF00"/>
      </font>
      <fill>
        <patternFill>
          <bgColor indexed="6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ont>
        <color rgb="FFC0C0C0"/>
      </font>
      <fill>
        <patternFill>
          <bgColor rgb="FFC0C0C0"/>
        </patternFill>
      </fill>
    </dxf>
    <dxf>
      <fill>
        <patternFill>
          <bgColor rgb="FFC0504D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C0C0C0"/>
        </patternFill>
      </fill>
    </dxf>
    <dxf>
      <fill>
        <patternFill>
          <bgColor rgb="FFC0C0C0"/>
        </patternFill>
      </fill>
    </dxf>
    <dxf>
      <fill>
        <patternFill>
          <bgColor rgb="FFC0C0C0"/>
        </patternFill>
      </fill>
    </dxf>
    <dxf>
      <fill>
        <patternFill>
          <bgColor rgb="FFC0C0C0"/>
        </patternFill>
      </fill>
    </dxf>
    <dxf>
      <fill>
        <patternFill>
          <bgColor rgb="FFC0C0C0"/>
        </patternFill>
      </fill>
    </dxf>
    <dxf>
      <fill>
        <patternFill>
          <bgColor rgb="FFC0C0C0"/>
        </patternFill>
      </fill>
    </dxf>
    <dxf>
      <fill>
        <patternFill>
          <bgColor rgb="FFC0C0C0"/>
        </patternFill>
      </fill>
    </dxf>
    <dxf>
      <fill>
        <patternFill>
          <bgColor rgb="FFC0C0C0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u val="none"/>
        <color rgb="FF0000FF"/>
      </font>
      <fill>
        <patternFill>
          <bgColor indexed="65"/>
        </patternFill>
      </fill>
    </dxf>
    <dxf>
      <font>
        <b val="0"/>
        <i val="0"/>
        <strike val="0"/>
        <u val="none"/>
        <color rgb="FFFF0000"/>
      </font>
      <fill>
        <patternFill>
          <bgColor indexed="65"/>
        </patternFill>
      </fill>
    </dxf>
    <dxf>
      <font>
        <b val="0"/>
        <i val="0"/>
        <strike val="0"/>
        <u val="none"/>
        <color rgb="FF00FF00"/>
      </font>
      <fill>
        <patternFill>
          <bgColor indexed="65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rgb="FFFF0000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C0C0C0"/>
        </patternFill>
      </fill>
    </dxf>
    <dxf>
      <fill>
        <patternFill>
          <bgColor rgb="FFC0C0C0"/>
        </patternFill>
      </fill>
    </dxf>
    <dxf>
      <fill>
        <patternFill>
          <bgColor rgb="FFC0C0C0"/>
        </patternFill>
      </fill>
    </dxf>
    <dxf>
      <font>
        <color rgb="FFFF6600"/>
      </font>
    </dxf>
    <dxf>
      <font>
        <color rgb="FF0070C0"/>
      </font>
    </dxf>
    <dxf>
      <font>
        <color rgb="FF00B050"/>
      </font>
    </dxf>
    <dxf>
      <font>
        <b val="0"/>
        <i/>
        <color rgb="FFC00000"/>
      </font>
    </dxf>
    <dxf>
      <font>
        <color rgb="FFFF0000"/>
      </font>
      <fill>
        <patternFill>
          <bgColor theme="9" tint="0.79998168889431442"/>
        </patternFill>
      </fill>
    </dxf>
    <dxf>
      <font>
        <b val="0"/>
        <i val="0"/>
        <strike val="0"/>
        <u val="none"/>
        <color rgb="FF0000FF"/>
      </font>
      <fill>
        <patternFill>
          <bgColor indexed="65"/>
        </patternFill>
      </fill>
    </dxf>
    <dxf>
      <font>
        <b val="0"/>
        <i val="0"/>
        <strike val="0"/>
        <u val="none"/>
        <color rgb="FFFF0000"/>
      </font>
      <fill>
        <patternFill>
          <bgColor indexed="65"/>
        </patternFill>
      </fill>
    </dxf>
    <dxf>
      <font>
        <b val="0"/>
        <i val="0"/>
        <strike val="0"/>
        <u val="none"/>
        <color rgb="FF00FF00"/>
      </font>
      <fill>
        <patternFill>
          <bgColor indexed="6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6600"/>
      </font>
    </dxf>
    <dxf>
      <font>
        <color rgb="FF0070C0"/>
      </font>
    </dxf>
    <dxf>
      <font>
        <color rgb="FF00B050"/>
      </font>
    </dxf>
    <dxf>
      <font>
        <color rgb="FFFF0000"/>
      </font>
      <fill>
        <patternFill>
          <bgColor theme="9" tint="0.79998168889431442"/>
        </patternFill>
      </fill>
    </dxf>
    <dxf>
      <font>
        <b val="0"/>
        <i/>
        <color rgb="FFC00000"/>
      </font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u val="none"/>
        <color rgb="FF0000FF"/>
      </font>
      <fill>
        <patternFill>
          <bgColor indexed="65"/>
        </patternFill>
      </fill>
    </dxf>
    <dxf>
      <font>
        <b val="0"/>
        <i val="0"/>
        <strike val="0"/>
        <u val="none"/>
        <color rgb="FFFF0000"/>
      </font>
      <fill>
        <patternFill>
          <bgColor indexed="65"/>
        </patternFill>
      </fill>
    </dxf>
    <dxf>
      <font>
        <b val="0"/>
        <i val="0"/>
        <strike val="0"/>
        <u val="none"/>
        <color rgb="FF00FF00"/>
      </font>
      <fill>
        <patternFill>
          <bgColor indexed="65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rgb="FFFF0000"/>
        </patternFill>
      </fill>
    </dxf>
    <dxf>
      <font>
        <b/>
        <i val="0"/>
      </font>
    </dxf>
    <dxf>
      <font>
        <b/>
        <i val="0"/>
      </font>
    </dxf>
    <dxf>
      <font>
        <color rgb="FFFF6600"/>
      </font>
    </dxf>
    <dxf>
      <font>
        <color rgb="FF0070C0"/>
      </font>
    </dxf>
    <dxf>
      <font>
        <color rgb="FF00B050"/>
      </font>
    </dxf>
    <dxf>
      <font>
        <b val="0"/>
        <i/>
        <color rgb="FFC00000"/>
      </font>
    </dxf>
    <dxf>
      <font>
        <color rgb="FFFF0000"/>
      </font>
      <fill>
        <patternFill>
          <bgColor theme="9" tint="0.79998168889431442"/>
        </patternFill>
      </fill>
    </dxf>
    <dxf>
      <font>
        <b val="0"/>
        <i val="0"/>
        <strike val="0"/>
        <u val="none"/>
        <color rgb="FF0000FF"/>
      </font>
      <fill>
        <patternFill>
          <bgColor indexed="65"/>
        </patternFill>
      </fill>
    </dxf>
    <dxf>
      <font>
        <b val="0"/>
        <i val="0"/>
        <strike val="0"/>
        <u val="none"/>
        <color rgb="FFFF0000"/>
      </font>
      <fill>
        <patternFill>
          <bgColor indexed="65"/>
        </patternFill>
      </fill>
    </dxf>
    <dxf>
      <font>
        <b val="0"/>
        <i val="0"/>
        <strike val="0"/>
        <u val="none"/>
        <color rgb="FF00FF00"/>
      </font>
      <fill>
        <patternFill>
          <bgColor indexed="6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ont>
        <color rgb="FFC0C0C0"/>
      </font>
      <fill>
        <patternFill>
          <bgColor rgb="FFC0C0C0"/>
        </patternFill>
      </fill>
    </dxf>
    <dxf>
      <fill>
        <patternFill>
          <bgColor rgb="FFC0504D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ont>
        <color rgb="FFC0C0C0"/>
      </font>
      <fill>
        <patternFill>
          <bgColor rgb="FFC0C0C0"/>
        </patternFill>
      </fill>
    </dxf>
    <dxf>
      <fill>
        <patternFill>
          <bgColor rgb="FFC0504D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ont>
        <color rgb="FFC0C0C0"/>
      </font>
      <fill>
        <patternFill>
          <bgColor rgb="FFC0C0C0"/>
        </patternFill>
      </fill>
    </dxf>
    <dxf>
      <fill>
        <patternFill>
          <bgColor rgb="FFC0504D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ont>
        <color rgb="FFC0C0C0"/>
      </font>
      <fill>
        <patternFill>
          <bgColor rgb="FFC0C0C0"/>
        </patternFill>
      </fill>
    </dxf>
    <dxf>
      <fill>
        <patternFill>
          <bgColor rgb="FFC0504D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rgb="FFFF0000"/>
        </patternFill>
      </fill>
    </dxf>
    <dxf>
      <font>
        <color rgb="FFFF6600"/>
      </font>
    </dxf>
    <dxf>
      <font>
        <color rgb="FF0070C0"/>
      </font>
    </dxf>
    <dxf>
      <font>
        <color rgb="FF00B050"/>
      </font>
    </dxf>
    <dxf>
      <font>
        <b val="0"/>
        <i/>
        <color rgb="FFC00000"/>
      </font>
    </dxf>
    <dxf>
      <font>
        <color rgb="FFFF0000"/>
      </font>
      <fill>
        <patternFill>
          <bgColor theme="9" tint="0.79998168889431442"/>
        </patternFill>
      </fill>
    </dxf>
    <dxf>
      <font>
        <b val="0"/>
        <i val="0"/>
        <strike val="0"/>
        <u val="none"/>
        <color rgb="FF0000FF"/>
      </font>
      <fill>
        <patternFill>
          <bgColor indexed="65"/>
        </patternFill>
      </fill>
    </dxf>
    <dxf>
      <font>
        <b val="0"/>
        <i val="0"/>
        <strike val="0"/>
        <u val="none"/>
        <color rgb="FFFF0000"/>
      </font>
      <fill>
        <patternFill>
          <bgColor indexed="65"/>
        </patternFill>
      </fill>
    </dxf>
    <dxf>
      <font>
        <b val="0"/>
        <i val="0"/>
        <strike val="0"/>
        <u val="none"/>
        <color rgb="FF00FF00"/>
      </font>
      <fill>
        <patternFill>
          <bgColor indexed="6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b/>
        <i val="0"/>
      </font>
    </dxf>
    <dxf>
      <font>
        <b/>
        <i val="0"/>
      </font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C0C0C0"/>
        </patternFill>
      </fill>
    </dxf>
    <dxf>
      <fill>
        <patternFill>
          <bgColor rgb="FFC0C0C0"/>
        </patternFill>
      </fill>
    </dxf>
    <dxf>
      <fill>
        <patternFill>
          <bgColor rgb="FFC0C0C0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 val="0"/>
        <i val="0"/>
        <strike val="0"/>
        <u val="none"/>
        <color rgb="FF0000FF"/>
      </font>
      <fill>
        <patternFill>
          <bgColor indexed="65"/>
        </patternFill>
      </fill>
    </dxf>
    <dxf>
      <font>
        <b val="0"/>
        <i val="0"/>
        <strike val="0"/>
        <u val="none"/>
        <color rgb="FFFF0000"/>
      </font>
      <fill>
        <patternFill>
          <bgColor indexed="65"/>
        </patternFill>
      </fill>
    </dxf>
    <dxf>
      <font>
        <b val="0"/>
        <i val="0"/>
        <strike val="0"/>
        <u val="none"/>
        <color rgb="FF00FF00"/>
      </font>
      <fill>
        <patternFill>
          <bgColor indexed="65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ont>
        <color rgb="FFC0C0C0"/>
      </font>
      <fill>
        <patternFill>
          <bgColor rgb="FFC0C0C0"/>
        </patternFill>
      </fill>
    </dxf>
    <dxf>
      <fill>
        <patternFill>
          <bgColor rgb="FFC0504D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ont>
        <color rgb="FFC0C0C0"/>
      </font>
      <fill>
        <patternFill>
          <bgColor rgb="FFC0C0C0"/>
        </patternFill>
      </fill>
    </dxf>
    <dxf>
      <fill>
        <patternFill>
          <bgColor rgb="FFC0504D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ont>
        <color rgb="FFC0C0C0"/>
      </font>
      <fill>
        <patternFill>
          <bgColor rgb="FFC0C0C0"/>
        </patternFill>
      </fill>
    </dxf>
    <dxf>
      <fill>
        <patternFill>
          <bgColor rgb="FFC0504D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u val="none"/>
        <color rgb="FF0000FF"/>
      </font>
      <fill>
        <patternFill>
          <bgColor indexed="65"/>
        </patternFill>
      </fill>
    </dxf>
    <dxf>
      <font>
        <b val="0"/>
        <i val="0"/>
        <strike val="0"/>
        <u val="none"/>
        <color rgb="FFFF0000"/>
      </font>
      <fill>
        <patternFill>
          <bgColor indexed="65"/>
        </patternFill>
      </fill>
    </dxf>
    <dxf>
      <font>
        <b val="0"/>
        <i val="0"/>
        <strike val="0"/>
        <u val="none"/>
        <color rgb="FF00FF00"/>
      </font>
      <fill>
        <patternFill>
          <bgColor indexed="6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6600"/>
      </font>
    </dxf>
    <dxf>
      <font>
        <color rgb="FF0070C0"/>
      </font>
    </dxf>
    <dxf>
      <font>
        <color rgb="FF00B050"/>
      </font>
    </dxf>
    <dxf>
      <font>
        <b val="0"/>
        <i/>
        <color rgb="FFC00000"/>
      </font>
    </dxf>
    <dxf>
      <font>
        <b val="0"/>
        <i val="0"/>
        <strike val="0"/>
        <u val="none"/>
        <color rgb="FF0000FF"/>
      </font>
      <fill>
        <patternFill>
          <bgColor indexed="65"/>
        </patternFill>
      </fill>
    </dxf>
    <dxf>
      <font>
        <b val="0"/>
        <i val="0"/>
        <strike val="0"/>
        <u val="none"/>
        <color rgb="FFFF0000"/>
      </font>
      <fill>
        <patternFill>
          <bgColor indexed="65"/>
        </patternFill>
      </fill>
    </dxf>
    <dxf>
      <font>
        <b val="0"/>
        <i val="0"/>
        <strike val="0"/>
        <u val="none"/>
        <color rgb="FF00FF00"/>
      </font>
      <fill>
        <patternFill>
          <bgColor indexed="6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C0C0C0"/>
        </patternFill>
      </fill>
    </dxf>
    <dxf>
      <fill>
        <patternFill>
          <bgColor rgb="FFC0C0C0"/>
        </patternFill>
      </fill>
    </dxf>
    <dxf>
      <fill>
        <patternFill>
          <bgColor rgb="FFC0C0C0"/>
        </patternFill>
      </fill>
    </dxf>
    <dxf>
      <font>
        <b/>
        <i val="0"/>
      </font>
    </dxf>
    <dxf>
      <font>
        <b/>
        <i val="0"/>
      </font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ont>
        <color rgb="FFC0C0C0"/>
      </font>
      <fill>
        <patternFill>
          <bgColor rgb="FFC0C0C0"/>
        </patternFill>
      </fill>
    </dxf>
    <dxf>
      <fill>
        <patternFill>
          <bgColor rgb="FFC0504D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ont>
        <color rgb="FFC0C0C0"/>
      </font>
      <fill>
        <patternFill>
          <bgColor rgb="FFC0C0C0"/>
        </patternFill>
      </fill>
    </dxf>
    <dxf>
      <fill>
        <patternFill>
          <bgColor rgb="FFC0504D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ont>
        <color rgb="FFC0C0C0"/>
      </font>
      <fill>
        <patternFill>
          <bgColor rgb="FFC0C0C0"/>
        </patternFill>
      </fill>
    </dxf>
    <dxf>
      <fill>
        <patternFill>
          <bgColor rgb="FFC0504D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rgb="FFFF0000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C0C0C0"/>
        </patternFill>
      </fill>
    </dxf>
    <dxf>
      <fill>
        <patternFill>
          <bgColor rgb="FFC0C0C0"/>
        </patternFill>
      </fill>
    </dxf>
    <dxf>
      <fill>
        <patternFill>
          <bgColor rgb="FFC0C0C0"/>
        </patternFill>
      </fill>
    </dxf>
    <dxf>
      <font>
        <b/>
        <i val="0"/>
      </font>
    </dxf>
    <dxf>
      <font>
        <b val="0"/>
        <i val="0"/>
        <strike val="0"/>
        <u val="none"/>
        <color rgb="FF0000FF"/>
      </font>
      <fill>
        <patternFill>
          <bgColor indexed="65"/>
        </patternFill>
      </fill>
    </dxf>
    <dxf>
      <font>
        <b val="0"/>
        <i val="0"/>
        <strike val="0"/>
        <u val="none"/>
        <color rgb="FFFF0000"/>
      </font>
      <fill>
        <patternFill>
          <bgColor indexed="65"/>
        </patternFill>
      </fill>
    </dxf>
    <dxf>
      <font>
        <b val="0"/>
        <i val="0"/>
        <strike val="0"/>
        <u val="none"/>
        <color rgb="FF00FF00"/>
      </font>
      <fill>
        <patternFill>
          <bgColor indexed="6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6600"/>
      </font>
    </dxf>
    <dxf>
      <font>
        <color rgb="FF0070C0"/>
      </font>
    </dxf>
    <dxf>
      <font>
        <color rgb="FF00B050"/>
      </font>
    </dxf>
    <dxf>
      <font>
        <b val="0"/>
        <i/>
        <color rgb="FFC00000"/>
      </font>
    </dxf>
    <dxf>
      <font>
        <b val="0"/>
        <i val="0"/>
        <strike val="0"/>
        <u val="none"/>
        <color rgb="FF0000FF"/>
      </font>
      <fill>
        <patternFill>
          <bgColor indexed="65"/>
        </patternFill>
      </fill>
    </dxf>
    <dxf>
      <font>
        <b val="0"/>
        <i val="0"/>
        <strike val="0"/>
        <u val="none"/>
        <color rgb="FFFF0000"/>
      </font>
      <fill>
        <patternFill>
          <bgColor indexed="65"/>
        </patternFill>
      </fill>
    </dxf>
    <dxf>
      <font>
        <b val="0"/>
        <i val="0"/>
        <strike val="0"/>
        <u val="none"/>
        <color rgb="FF00FF00"/>
      </font>
      <fill>
        <patternFill>
          <bgColor indexed="6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ont>
        <color rgb="FFC0C0C0"/>
      </font>
      <fill>
        <patternFill>
          <bgColor rgb="FFC0C0C0"/>
        </patternFill>
      </fill>
    </dxf>
    <dxf>
      <fill>
        <patternFill>
          <bgColor rgb="FFC0504D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ont>
        <color rgb="FFC0C0C0"/>
      </font>
      <fill>
        <patternFill>
          <bgColor rgb="FFC0C0C0"/>
        </patternFill>
      </fill>
    </dxf>
    <dxf>
      <fill>
        <patternFill>
          <bgColor rgb="FFC0504D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ont>
        <b/>
        <i val="0"/>
      </font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u val="none"/>
        <color rgb="FF0000FF"/>
      </font>
      <fill>
        <patternFill>
          <bgColor indexed="65"/>
        </patternFill>
      </fill>
    </dxf>
    <dxf>
      <font>
        <b val="0"/>
        <i val="0"/>
        <strike val="0"/>
        <u val="none"/>
        <color rgb="FFFF0000"/>
      </font>
      <fill>
        <patternFill>
          <bgColor indexed="65"/>
        </patternFill>
      </fill>
    </dxf>
    <dxf>
      <font>
        <b val="0"/>
        <i val="0"/>
        <strike val="0"/>
        <u val="none"/>
        <color rgb="FF00FF00"/>
      </font>
      <fill>
        <patternFill>
          <bgColor indexed="65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rgb="FFFF0000"/>
        </patternFill>
      </fill>
    </dxf>
    <dxf>
      <font>
        <b/>
        <i val="0"/>
      </font>
    </dxf>
    <dxf>
      <font>
        <b/>
        <i val="0"/>
      </font>
    </dxf>
    <dxf>
      <font>
        <color rgb="FFFF0000"/>
      </font>
      <fill>
        <patternFill>
          <bgColor theme="9" tint="0.79998168889431442"/>
        </patternFill>
      </fill>
    </dxf>
    <dxf>
      <font>
        <color rgb="FFFF6600"/>
      </font>
    </dxf>
    <dxf>
      <font>
        <color rgb="FF0070C0"/>
      </font>
    </dxf>
    <dxf>
      <font>
        <color rgb="FF00B050"/>
      </font>
    </dxf>
    <dxf>
      <font>
        <b val="0"/>
        <i/>
        <color rgb="FFC00000"/>
      </font>
    </dxf>
    <dxf>
      <font>
        <b val="0"/>
        <i val="0"/>
        <strike val="0"/>
        <u val="none"/>
        <color rgb="FF0000FF"/>
      </font>
      <fill>
        <patternFill>
          <bgColor indexed="65"/>
        </patternFill>
      </fill>
    </dxf>
    <dxf>
      <font>
        <b val="0"/>
        <i val="0"/>
        <strike val="0"/>
        <u val="none"/>
        <color rgb="FFFF0000"/>
      </font>
      <fill>
        <patternFill>
          <bgColor indexed="65"/>
        </patternFill>
      </fill>
    </dxf>
    <dxf>
      <font>
        <b val="0"/>
        <i val="0"/>
        <strike val="0"/>
        <u val="none"/>
        <color rgb="FF00FF00"/>
      </font>
      <fill>
        <patternFill>
          <bgColor indexed="6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ont>
        <color rgb="FFC0C0C0"/>
      </font>
      <fill>
        <patternFill>
          <bgColor rgb="FFC0C0C0"/>
        </patternFill>
      </fill>
    </dxf>
    <dxf>
      <fill>
        <patternFill>
          <bgColor rgb="FFC0504D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C0C0C0"/>
        </patternFill>
      </fill>
    </dxf>
    <dxf>
      <fill>
        <patternFill>
          <bgColor rgb="FFC0C0C0"/>
        </patternFill>
      </fill>
    </dxf>
    <dxf>
      <fill>
        <patternFill>
          <bgColor rgb="FFC0C0C0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6600"/>
      </font>
    </dxf>
    <dxf>
      <font>
        <color rgb="FF0070C0"/>
      </font>
    </dxf>
    <dxf>
      <font>
        <color rgb="FF00B050"/>
      </font>
    </dxf>
    <dxf>
      <font>
        <b val="0"/>
        <i/>
        <color rgb="FFC00000"/>
      </font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u val="none"/>
        <color rgb="FF0000FF"/>
      </font>
      <fill>
        <patternFill>
          <bgColor indexed="65"/>
        </patternFill>
      </fill>
    </dxf>
    <dxf>
      <font>
        <b val="0"/>
        <i val="0"/>
        <strike val="0"/>
        <u val="none"/>
        <color rgb="FFFF0000"/>
      </font>
      <fill>
        <patternFill>
          <bgColor indexed="65"/>
        </patternFill>
      </fill>
    </dxf>
    <dxf>
      <font>
        <b val="0"/>
        <i val="0"/>
        <strike val="0"/>
        <u val="none"/>
        <color rgb="FF00FF00"/>
      </font>
      <fill>
        <patternFill>
          <bgColor indexed="65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ont>
        <color rgb="FFC0C0C0"/>
      </font>
      <fill>
        <patternFill>
          <bgColor rgb="FFC0C0C0"/>
        </patternFill>
      </fill>
    </dxf>
    <dxf>
      <fill>
        <patternFill>
          <bgColor rgb="FFC0504D"/>
        </patternFill>
      </fill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ont>
        <color rgb="FFC0C0C0"/>
      </font>
      <fill>
        <patternFill>
          <bgColor rgb="FFC0C0C0"/>
        </patternFill>
      </fill>
    </dxf>
    <dxf>
      <fill>
        <patternFill>
          <bgColor rgb="FFC0504D"/>
        </patternFill>
      </fill>
    </dxf>
    <dxf>
      <font>
        <b/>
        <i val="0"/>
      </font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/>
        <i val="0"/>
      </font>
    </dxf>
    <dxf>
      <font>
        <b val="0"/>
        <i val="0"/>
        <strike val="0"/>
        <u val="none"/>
        <color rgb="FF0000FF"/>
      </font>
      <fill>
        <patternFill>
          <bgColor indexed="65"/>
        </patternFill>
      </fill>
    </dxf>
    <dxf>
      <font>
        <b val="0"/>
        <i val="0"/>
        <strike val="0"/>
        <u val="none"/>
        <color rgb="FFFF0000"/>
      </font>
      <fill>
        <patternFill>
          <bgColor indexed="65"/>
        </patternFill>
      </fill>
    </dxf>
    <dxf>
      <font>
        <b val="0"/>
        <i val="0"/>
        <strike val="0"/>
        <u val="none"/>
        <color rgb="FF00FF00"/>
      </font>
      <fill>
        <patternFill>
          <bgColor indexed="6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theme="0"/>
      </font>
    </dxf>
    <dxf>
      <fill>
        <patternFill>
          <bgColor rgb="FF993366"/>
        </patternFill>
      </fill>
    </dxf>
    <dxf>
      <fill>
        <patternFill>
          <bgColor rgb="FFDA9694"/>
        </patternFill>
      </fill>
    </dxf>
    <dxf>
      <fill>
        <patternFill patternType="solid">
          <bgColor rgb="FF00B050"/>
        </patternFill>
      </fill>
    </dxf>
    <dxf>
      <fill>
        <patternFill>
          <bgColor rgb="FFC0504D"/>
        </patternFill>
      </fill>
    </dxf>
    <dxf>
      <fill>
        <patternFill>
          <bgColor rgb="FFFF0000"/>
        </patternFill>
      </fill>
    </dxf>
    <dxf>
      <fill>
        <patternFill>
          <bgColor rgb="FFEAEAEA"/>
        </patternFill>
      </fill>
    </dxf>
    <dxf>
      <fill>
        <patternFill>
          <bgColor rgb="FFC0C0C0"/>
        </patternFill>
      </fill>
    </dxf>
    <dxf>
      <fill>
        <patternFill>
          <bgColor rgb="FFC0C0C0"/>
        </patternFill>
      </fill>
    </dxf>
    <dxf>
      <fill>
        <patternFill>
          <bgColor rgb="FFC0C0C0"/>
        </patternFill>
      </fill>
    </dxf>
    <dxf>
      <fill>
        <patternFill>
          <bgColor rgb="FFC0C0C0"/>
        </patternFill>
      </fill>
    </dxf>
    <dxf>
      <fill>
        <patternFill>
          <bgColor rgb="FFC0C0C0"/>
        </patternFill>
      </fill>
    </dxf>
    <dxf>
      <font>
        <b/>
        <i val="0"/>
      </font>
    </dxf>
    <dxf>
      <font>
        <b/>
        <i val="0"/>
      </font>
    </dxf>
    <dxf>
      <fill>
        <patternFill>
          <bgColor rgb="FFC0C0C0"/>
        </patternFill>
      </fill>
    </dxf>
    <dxf>
      <fill>
        <patternFill>
          <bgColor rgb="FFC0C0C0"/>
        </patternFill>
      </fill>
    </dxf>
    <dxf>
      <font>
        <b val="0"/>
        <i val="0"/>
        <strike val="0"/>
        <u val="none"/>
        <color rgb="FF0000FF"/>
      </font>
      <fill>
        <patternFill>
          <bgColor indexed="65"/>
        </patternFill>
      </fill>
    </dxf>
    <dxf>
      <font>
        <b val="0"/>
        <i val="0"/>
        <strike val="0"/>
        <u val="none"/>
        <color rgb="FFFF0000"/>
      </font>
      <fill>
        <patternFill>
          <bgColor indexed="65"/>
        </patternFill>
      </fill>
    </dxf>
    <dxf>
      <font>
        <b val="0"/>
        <i val="0"/>
        <strike val="0"/>
        <u val="none"/>
        <color rgb="FF00FF00"/>
      </font>
      <fill>
        <patternFill>
          <bgColor indexed="65"/>
        </patternFill>
      </fill>
    </dxf>
    <dxf>
      <font>
        <color rgb="FFC0C0C0"/>
      </font>
      <fill>
        <patternFill>
          <bgColor rgb="FFC0C0C0"/>
        </patternFill>
      </fill>
    </dxf>
    <dxf>
      <font>
        <color rgb="FFC0C0C0"/>
      </font>
      <fill>
        <patternFill>
          <bgColor rgb="FFC0C0C0"/>
        </patternFill>
      </fill>
    </dxf>
    <dxf>
      <font>
        <color rgb="FFC0C0C0"/>
      </font>
      <fill>
        <patternFill>
          <bgColor rgb="FFC0C0C0"/>
        </patternFill>
      </fill>
    </dxf>
    <dxf>
      <font>
        <color rgb="FFC0C0C0"/>
      </font>
      <fill>
        <patternFill>
          <bgColor rgb="FFC0C0C0"/>
        </patternFill>
      </fill>
    </dxf>
    <dxf>
      <font>
        <color rgb="FFC0C0C0"/>
      </font>
      <fill>
        <patternFill>
          <bgColor rgb="FFC0C0C0"/>
        </patternFill>
      </fill>
    </dxf>
    <dxf>
      <font>
        <color rgb="FFC0C0C0"/>
      </font>
      <fill>
        <patternFill>
          <bgColor rgb="FFC0C0C0"/>
        </patternFill>
      </fill>
    </dxf>
    <dxf>
      <font>
        <color rgb="FFC0C0C0"/>
      </font>
      <fill>
        <patternFill>
          <bgColor rgb="FFC0C0C0"/>
        </patternFill>
      </fill>
    </dxf>
    <dxf>
      <font>
        <color rgb="FFC0C0C0"/>
      </font>
      <fill>
        <patternFill>
          <bgColor rgb="FFC0C0C0"/>
        </patternFill>
      </fill>
    </dxf>
    <dxf>
      <font>
        <color rgb="FFC0C0C0"/>
      </font>
      <fill>
        <patternFill>
          <bgColor rgb="FFC0C0C0"/>
        </patternFill>
      </fill>
    </dxf>
    <dxf>
      <font>
        <color theme="0"/>
      </font>
    </dxf>
    <dxf>
      <font>
        <color rgb="FFC00000"/>
      </font>
      <fill>
        <patternFill>
          <bgColor theme="9" tint="0.79998168889431442"/>
        </patternFill>
      </fill>
    </dxf>
    <dxf>
      <font>
        <color rgb="FFFF6600"/>
      </font>
      <fill>
        <patternFill>
          <bgColor theme="0" tint="-4.9989318521683403E-2"/>
        </patternFill>
      </fill>
    </dxf>
    <dxf>
      <font>
        <color rgb="FF00B050"/>
      </font>
      <fill>
        <patternFill patternType="solid">
          <bgColor theme="0" tint="-4.9989318521683403E-2"/>
        </patternFill>
      </fill>
    </dxf>
    <dxf>
      <font>
        <color rgb="FFC0C0C0"/>
      </font>
      <fill>
        <patternFill>
          <bgColor rgb="FFC0C0C0"/>
        </patternFill>
      </fill>
    </dxf>
    <dxf>
      <fill>
        <patternFill>
          <bgColor rgb="FFC0C0C0"/>
        </patternFill>
      </fill>
    </dxf>
    <dxf>
      <font>
        <b val="0"/>
        <i val="0"/>
        <strike val="0"/>
        <u val="none"/>
        <color rgb="FF0000FF"/>
      </font>
      <fill>
        <patternFill>
          <bgColor indexed="65"/>
        </patternFill>
      </fill>
    </dxf>
    <dxf>
      <font>
        <b val="0"/>
        <i val="0"/>
        <strike val="0"/>
        <u val="none"/>
        <color rgb="FFFF0000"/>
      </font>
      <fill>
        <patternFill>
          <bgColor indexed="65"/>
        </patternFill>
      </fill>
    </dxf>
    <dxf>
      <font>
        <b val="0"/>
        <i val="0"/>
        <strike val="0"/>
        <u val="none"/>
        <color rgb="FF00FF00"/>
      </font>
      <fill>
        <patternFill>
          <bgColor indexed="65"/>
        </patternFill>
      </fill>
    </dxf>
    <dxf>
      <fill>
        <patternFill>
          <bgColor rgb="FFC0C0C0"/>
        </patternFill>
      </fill>
    </dxf>
    <dxf>
      <font>
        <color theme="0"/>
      </font>
    </dxf>
    <dxf>
      <font>
        <color rgb="FFC00000"/>
      </font>
      <fill>
        <patternFill>
          <bgColor theme="9" tint="0.79998168889431442"/>
        </patternFill>
      </fill>
    </dxf>
    <dxf>
      <font>
        <color rgb="FFFF6600"/>
      </font>
      <fill>
        <patternFill>
          <bgColor theme="0" tint="-4.9989318521683403E-2"/>
        </patternFill>
      </fill>
    </dxf>
    <dxf>
      <font>
        <color rgb="FF00B050"/>
      </font>
      <fill>
        <patternFill patternType="solid">
          <bgColor theme="0" tint="-4.9989318521683403E-2"/>
        </patternFill>
      </fill>
    </dxf>
    <dxf>
      <font>
        <b/>
        <i val="0"/>
      </font>
    </dxf>
  </dxfs>
  <tableStyles count="0" defaultTableStyle="TableStyleMedium2" defaultPivotStyle="PivotStyleMedium9"/>
  <colors>
    <mruColors>
      <color rgb="FFDA9694"/>
      <color rgb="FF993366"/>
      <color rgb="FFC0504D"/>
      <color rgb="FFEAEAEA"/>
      <color rgb="FFFFFFCC"/>
      <color rgb="FFFF6600"/>
      <color rgb="FFF8F8F8"/>
      <color rgb="FFEBF9FF"/>
      <color rgb="FF000099"/>
      <color rgb="FFF79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rgbClr val="002060"/>
                </a:solidFill>
              </a:rPr>
              <a:t>Synthèse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471-496E-9A68-69778A510A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471-496E-9A68-69778A510A9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Synthèse!$J$16:$K$16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71-496E-9A68-69778A510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1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rgbClr val="002060"/>
                </a:solidFill>
              </a:rPr>
              <a:t>La</a:t>
            </a:r>
            <a:r>
              <a:rPr lang="en-US" sz="1100" b="1" baseline="0">
                <a:solidFill>
                  <a:srgbClr val="002060"/>
                </a:solidFill>
              </a:rPr>
              <a:t> force de vente</a:t>
            </a:r>
            <a:endParaRPr lang="en-US" sz="1100" b="1">
              <a:solidFill>
                <a:srgbClr val="00206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AE4-4C0D-A009-42FE789BEE8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AE4-4C0D-A009-42FE789BEE8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('Force de vente'!$Q$13,'Force de vente'!$R$13)</c:f>
              <c:numCache>
                <c:formatCode>0.0%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E4-4C0D-A009-42FE789BE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1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rgbClr val="002060"/>
                </a:solidFill>
              </a:rPr>
              <a:t>Vision stratégique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4B5-4DDF-B35E-2895E2B68E5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4B5-4DDF-B35E-2895E2B68E5E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4B5-4DDF-B35E-2895E2B68E5E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4B5-4DDF-B35E-2895E2B68E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'Stratégie commerciale'!$P$16:$Q$16</c:f>
              <c:numCache>
                <c:formatCode>0.0%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B5-4DDF-B35E-2895E2B68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1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rgbClr val="002060"/>
                </a:solidFill>
              </a:rPr>
              <a:t>Vision de la concurrence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392-4B26-ADE4-67B34B23845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392-4B26-ADE4-67B34B2384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('Connaissance de la concurrence'!$P$12,'Connaissance de la concurrence'!$Q$12)</c:f>
              <c:numCache>
                <c:formatCode>0.0%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92-4B26-ADE4-67B34B238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1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rgbClr val="002060"/>
                </a:solidFill>
              </a:rPr>
              <a:t>L'offre produits/services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48F-4F6C-B603-CB961DC382A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48F-4F6C-B603-CB961DC382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('Offre produits-services'!$P$12,'Offre produits-services'!$Q$12)</c:f>
              <c:numCache>
                <c:formatCode>0.0%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8F-4F6C-B603-CB961DC38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1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rgbClr val="002060"/>
                </a:solidFill>
              </a:rPr>
              <a:t>La demande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8751559333305923"/>
          <c:y val="0.23326858469640563"/>
          <c:w val="0.64524763111074035"/>
          <c:h val="0.6552131030054609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86A-4430-83DD-435917D6DD3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86A-4430-83DD-435917D6DD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('La demande'!$P$12,'La demande'!$Q$12)</c:f>
              <c:numCache>
                <c:formatCode>0.0%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6A-4430-83DD-435917D6D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1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rgbClr val="002060"/>
                </a:solidFill>
              </a:rPr>
              <a:t>Les prix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B93-4FB7-9C6F-F4D3BB16EB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B93-4FB7-9C6F-F4D3BB16EBF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('Les prix'!$Q$12,'Les prix'!$R$12)</c:f>
              <c:numCache>
                <c:formatCode>0.0%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93-4FB7-9C6F-F4D3BB16E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1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rgbClr val="002060"/>
                </a:solidFill>
              </a:rPr>
              <a:t>La communication commerciale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9F6-4A92-9BAB-E81442725B6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9F6-4A92-9BAB-E81442725B6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('Communication et promotion'!$Q$12,'Communication et promotion'!$R$12)</c:f>
              <c:numCache>
                <c:formatCode>0.0%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F6-4A92-9BAB-E81442725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1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rgbClr val="002060"/>
                </a:solidFill>
              </a:rPr>
              <a:t>L'organisation</a:t>
            </a:r>
            <a:r>
              <a:rPr lang="en-US" sz="1100" b="1" baseline="0">
                <a:solidFill>
                  <a:srgbClr val="002060"/>
                </a:solidFill>
              </a:rPr>
              <a:t> commerciale</a:t>
            </a:r>
            <a:endParaRPr lang="en-US" sz="1100" b="1">
              <a:solidFill>
                <a:srgbClr val="00206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9FB-4859-BBFA-1798E3E759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9FB-4859-BBFA-1798E3E759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('Organisation commerciale'!$Q$15,'Organisation commerciale'!$R$15)</c:f>
              <c:numCache>
                <c:formatCode>0.0%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FB-4859-BBFA-1798E3E75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1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rgbClr val="002060"/>
                </a:solidFill>
              </a:rPr>
              <a:t>L'action commerciale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BF3-4AF3-8C03-30CFDD101C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BF3-4AF3-8C03-30CFDD101C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('Action commerciale'!$Q$13,'Action commerciale'!$R$13)</c:f>
              <c:numCache>
                <c:formatCode>0.0%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F3-4AF3-8C03-30CFDD101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1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19051</xdr:colOff>
      <xdr:row>5</xdr:row>
      <xdr:rowOff>1</xdr:rowOff>
    </xdr:from>
    <xdr:to>
      <xdr:col>11</xdr:col>
      <xdr:colOff>828675</xdr:colOff>
      <xdr:row>14</xdr:row>
      <xdr:rowOff>9526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19049</xdr:colOff>
      <xdr:row>3</xdr:row>
      <xdr:rowOff>38100</xdr:rowOff>
    </xdr:from>
    <xdr:to>
      <xdr:col>19</xdr:col>
      <xdr:colOff>1</xdr:colOff>
      <xdr:row>9</xdr:row>
      <xdr:rowOff>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</xdr:row>
      <xdr:rowOff>9525</xdr:rowOff>
    </xdr:from>
    <xdr:to>
      <xdr:col>19</xdr:col>
      <xdr:colOff>19050</xdr:colOff>
      <xdr:row>8</xdr:row>
      <xdr:rowOff>409575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19048</xdr:colOff>
      <xdr:row>3</xdr:row>
      <xdr:rowOff>28574</xdr:rowOff>
    </xdr:from>
    <xdr:to>
      <xdr:col>19</xdr:col>
      <xdr:colOff>9525</xdr:colOff>
      <xdr:row>8</xdr:row>
      <xdr:rowOff>390525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</xdr:colOff>
      <xdr:row>3</xdr:row>
      <xdr:rowOff>19050</xdr:rowOff>
    </xdr:from>
    <xdr:to>
      <xdr:col>19</xdr:col>
      <xdr:colOff>0</xdr:colOff>
      <xdr:row>8</xdr:row>
      <xdr:rowOff>266700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19048</xdr:colOff>
      <xdr:row>3</xdr:row>
      <xdr:rowOff>0</xdr:rowOff>
    </xdr:from>
    <xdr:to>
      <xdr:col>18</xdr:col>
      <xdr:colOff>628650</xdr:colOff>
      <xdr:row>8</xdr:row>
      <xdr:rowOff>390525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19049</xdr:colOff>
      <xdr:row>3</xdr:row>
      <xdr:rowOff>47624</xdr:rowOff>
    </xdr:from>
    <xdr:to>
      <xdr:col>18</xdr:col>
      <xdr:colOff>628651</xdr:colOff>
      <xdr:row>9</xdr:row>
      <xdr:rowOff>9525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9524</xdr:colOff>
      <xdr:row>3</xdr:row>
      <xdr:rowOff>28575</xdr:rowOff>
    </xdr:from>
    <xdr:to>
      <xdr:col>18</xdr:col>
      <xdr:colOff>638176</xdr:colOff>
      <xdr:row>8</xdr:row>
      <xdr:rowOff>400050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19048</xdr:colOff>
      <xdr:row>3</xdr:row>
      <xdr:rowOff>1</xdr:rowOff>
    </xdr:from>
    <xdr:to>
      <xdr:col>18</xdr:col>
      <xdr:colOff>638175</xdr:colOff>
      <xdr:row>8</xdr:row>
      <xdr:rowOff>409575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19049</xdr:colOff>
      <xdr:row>3</xdr:row>
      <xdr:rowOff>19049</xdr:rowOff>
    </xdr:from>
    <xdr:to>
      <xdr:col>19</xdr:col>
      <xdr:colOff>1</xdr:colOff>
      <xdr:row>8</xdr:row>
      <xdr:rowOff>400050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1"/>
  <sheetViews>
    <sheetView showGridLines="0" showRowColHeaders="0" workbookViewId="0">
      <selection activeCell="D6" sqref="D6"/>
    </sheetView>
  </sheetViews>
  <sheetFormatPr baseColWidth="10" defaultColWidth="11.44140625" defaultRowHeight="14.4" x14ac:dyDescent="0.3"/>
  <cols>
    <col min="1" max="1" width="5.6640625" style="28" customWidth="1"/>
    <col min="2" max="2" width="32.88671875" style="28" customWidth="1"/>
    <col min="3" max="3" width="8.6640625" style="28" customWidth="1"/>
    <col min="4" max="5" width="11.44140625" style="28"/>
    <col min="6" max="6" width="0.88671875" style="28" customWidth="1"/>
    <col min="7" max="7" width="6.6640625" style="28" customWidth="1"/>
    <col min="8" max="8" width="0.88671875" style="28" customWidth="1"/>
    <col min="9" max="12" width="11.6640625" style="28" customWidth="1"/>
    <col min="13" max="13" width="0.88671875" style="28" customWidth="1"/>
    <col min="14" max="16384" width="11.44140625" style="28"/>
  </cols>
  <sheetData>
    <row r="1" spans="2:12" ht="15" customHeight="1" x14ac:dyDescent="0.3"/>
    <row r="2" spans="2:12" ht="21.9" customHeight="1" x14ac:dyDescent="0.3">
      <c r="B2" s="131" t="s">
        <v>34</v>
      </c>
      <c r="C2" s="132"/>
      <c r="D2" s="132"/>
      <c r="E2" s="133"/>
    </row>
    <row r="3" spans="2:12" ht="3" customHeight="1" x14ac:dyDescent="0.3"/>
    <row r="4" spans="2:12" s="25" customFormat="1" ht="21.9" customHeight="1" x14ac:dyDescent="0.3">
      <c r="B4" s="58" t="s">
        <v>1</v>
      </c>
      <c r="C4" s="29" t="s">
        <v>5</v>
      </c>
      <c r="D4" s="128" t="s">
        <v>0</v>
      </c>
      <c r="E4" s="129"/>
      <c r="G4" s="28"/>
      <c r="H4" s="8"/>
    </row>
    <row r="5" spans="2:12" ht="6" customHeight="1" x14ac:dyDescent="0.3"/>
    <row r="6" spans="2:12" s="25" customFormat="1" ht="24.9" customHeight="1" x14ac:dyDescent="0.3">
      <c r="B6" s="30" t="s">
        <v>8</v>
      </c>
      <c r="C6" s="35"/>
      <c r="D6" s="19" t="e">
        <f>IF(C6="N/A"," ",IF('Stratégie commerciale'!#REF!&lt;0," ",'Stratégie commerciale'!K16))</f>
        <v>#REF!</v>
      </c>
      <c r="E6" s="20" t="str">
        <f>'Stratégie commerciale'!K17</f>
        <v xml:space="preserve"> </v>
      </c>
      <c r="G6" s="13" t="str">
        <f>IF(C6="N/A"," ",IF(E6=" "," ",IF(E6="Fort","J",IF(OR(E6="faible",E6="nul"),"L","K"))))</f>
        <v xml:space="preserve"> </v>
      </c>
      <c r="H6" s="23">
        <f>IF(C6="N/A",0,3)</f>
        <v>3</v>
      </c>
    </row>
    <row r="7" spans="2:12" s="25" customFormat="1" ht="24.9" customHeight="1" x14ac:dyDescent="0.3">
      <c r="B7" s="52" t="s">
        <v>3</v>
      </c>
      <c r="C7" s="53" t="s">
        <v>5</v>
      </c>
      <c r="D7" s="18" t="str">
        <f>IF(C7="N/A"," ",IF('Connaissance de la concurrence'!#REF!&lt;0," ",'Connaissance de la concurrence'!K12))</f>
        <v xml:space="preserve"> </v>
      </c>
      <c r="E7" s="54" t="str">
        <f>'Connaissance de la concurrence'!K13</f>
        <v xml:space="preserve"> </v>
      </c>
      <c r="G7" s="13" t="str">
        <f t="shared" ref="G7:G14" si="0">IF(C7="N/A"," ",IF(E7=" "," ",IF(E7="Fort","J",IF(OR(E7="faible",E7="nul"),"L","K"))))</f>
        <v xml:space="preserve"> </v>
      </c>
      <c r="H7" s="23">
        <f t="shared" ref="H7:H14" si="1">IF(C7="N/A",0,3)</f>
        <v>0</v>
      </c>
    </row>
    <row r="8" spans="2:12" s="25" customFormat="1" ht="24.9" customHeight="1" x14ac:dyDescent="0.3">
      <c r="B8" s="31" t="s">
        <v>10</v>
      </c>
      <c r="C8" s="36" t="s">
        <v>5</v>
      </c>
      <c r="D8" s="18" t="str">
        <f>IF(C8="N/A"," ",IF('Offre produits-services'!#REF!&lt;0," ",'Offre produits-services'!K12))</f>
        <v xml:space="preserve"> </v>
      </c>
      <c r="E8" s="17" t="str">
        <f>'Offre produits-services'!K13</f>
        <v xml:space="preserve"> </v>
      </c>
      <c r="G8" s="13" t="str">
        <f>IF(C8="N/A"," ",IF(E8=" "," ",IF(E8="Fort","J",IF(OR(E8="faible",E8="nul"),"L","K"))))</f>
        <v xml:space="preserve"> </v>
      </c>
      <c r="H8" s="23">
        <f t="shared" si="1"/>
        <v>0</v>
      </c>
    </row>
    <row r="9" spans="2:12" s="25" customFormat="1" ht="24.9" customHeight="1" x14ac:dyDescent="0.3">
      <c r="B9" s="31" t="s">
        <v>11</v>
      </c>
      <c r="C9" s="36" t="s">
        <v>5</v>
      </c>
      <c r="D9" s="18" t="str">
        <f>IF(C9="N/A"," ",IF('La demande'!#REF!&lt;0," ",'La demande'!I12))</f>
        <v xml:space="preserve"> </v>
      </c>
      <c r="E9" s="17">
        <f>'La demande'!K12</f>
        <v>-1</v>
      </c>
      <c r="G9" s="13" t="str">
        <f>IF(C9="N/A"," ",IF(E9=" "," ",IF(E9="Fort","J",IF(OR(E9="faible",E9="nul"),"L","K"))))</f>
        <v xml:space="preserve"> </v>
      </c>
      <c r="H9" s="23">
        <f t="shared" si="1"/>
        <v>0</v>
      </c>
    </row>
    <row r="10" spans="2:12" s="25" customFormat="1" ht="24.9" customHeight="1" x14ac:dyDescent="0.3">
      <c r="B10" s="31" t="s">
        <v>12</v>
      </c>
      <c r="C10" s="36" t="s">
        <v>5</v>
      </c>
      <c r="D10" s="18" t="str">
        <f>IF(C10="N/A"," ",IF('Les prix'!P12&lt;0," ",'Les prix'!K12))</f>
        <v xml:space="preserve"> </v>
      </c>
      <c r="E10" s="17" t="str">
        <f>'Les prix'!K13</f>
        <v xml:space="preserve"> </v>
      </c>
      <c r="G10" s="13" t="str">
        <f>IF(C10="N/A"," ",IF(E10=" "," ",IF(E10="Fort","J",IF(OR(E10="faible",E10="nul"),"L","K"))))</f>
        <v xml:space="preserve"> </v>
      </c>
      <c r="H10" s="23">
        <f t="shared" si="1"/>
        <v>0</v>
      </c>
    </row>
    <row r="11" spans="2:12" s="25" customFormat="1" ht="24.9" customHeight="1" x14ac:dyDescent="0.3">
      <c r="B11" s="31" t="s">
        <v>13</v>
      </c>
      <c r="C11" s="36" t="s">
        <v>5</v>
      </c>
      <c r="D11" s="18" t="str">
        <f>IF(C11="N/A"," ",IF('Communication et promotion'!P12&lt;0," ",'Communication et promotion'!K12))</f>
        <v xml:space="preserve"> </v>
      </c>
      <c r="E11" s="17" t="str">
        <f>'Communication et promotion'!K13</f>
        <v xml:space="preserve"> </v>
      </c>
      <c r="G11" s="13" t="str">
        <f t="shared" si="0"/>
        <v xml:space="preserve"> </v>
      </c>
      <c r="H11" s="23">
        <f t="shared" si="1"/>
        <v>0</v>
      </c>
    </row>
    <row r="12" spans="2:12" s="25" customFormat="1" ht="24.9" customHeight="1" x14ac:dyDescent="0.3">
      <c r="B12" s="31" t="s">
        <v>14</v>
      </c>
      <c r="C12" s="36" t="s">
        <v>5</v>
      </c>
      <c r="D12" s="18" t="str">
        <f>IF('Organisation commerciale'!P15&lt;0," ",'Organisation commerciale'!K15)</f>
        <v xml:space="preserve"> </v>
      </c>
      <c r="E12" s="17" t="str">
        <f>'Organisation commerciale'!K16</f>
        <v xml:space="preserve"> </v>
      </c>
      <c r="G12" s="13" t="str">
        <f t="shared" si="0"/>
        <v xml:space="preserve"> </v>
      </c>
      <c r="H12" s="23">
        <f t="shared" si="1"/>
        <v>0</v>
      </c>
    </row>
    <row r="13" spans="2:12" s="25" customFormat="1" ht="24.9" customHeight="1" x14ac:dyDescent="0.3">
      <c r="B13" s="31" t="s">
        <v>4</v>
      </c>
      <c r="C13" s="36" t="s">
        <v>5</v>
      </c>
      <c r="D13" s="18" t="str">
        <f>IF(C13="N/A"," ",IF('Action commerciale'!P13&lt;0," ",'Action commerciale'!K13))</f>
        <v xml:space="preserve"> </v>
      </c>
      <c r="E13" s="17" t="str">
        <f>'Action commerciale'!K14</f>
        <v xml:space="preserve"> </v>
      </c>
      <c r="G13" s="13" t="str">
        <f t="shared" si="0"/>
        <v xml:space="preserve"> </v>
      </c>
      <c r="H13" s="23">
        <f t="shared" si="1"/>
        <v>0</v>
      </c>
    </row>
    <row r="14" spans="2:12" s="25" customFormat="1" ht="24.9" customHeight="1" x14ac:dyDescent="0.3">
      <c r="B14" s="32" t="s">
        <v>9</v>
      </c>
      <c r="C14" s="37"/>
      <c r="D14" s="21" t="str">
        <f>IF(C14="N/A"," ",IF('Force de vente'!P13&lt;0," ",'Force de vente'!K13))</f>
        <v xml:space="preserve"> </v>
      </c>
      <c r="E14" s="55" t="str">
        <f>'Force de vente'!K14</f>
        <v xml:space="preserve"> </v>
      </c>
      <c r="G14" s="13" t="str">
        <f t="shared" si="0"/>
        <v xml:space="preserve"> </v>
      </c>
      <c r="H14" s="23">
        <f t="shared" si="1"/>
        <v>3</v>
      </c>
    </row>
    <row r="15" spans="2:12" s="25" customFormat="1" ht="3" customHeight="1" x14ac:dyDescent="0.3">
      <c r="B15" s="33"/>
      <c r="C15" s="33"/>
      <c r="D15" s="34"/>
      <c r="E15" s="6"/>
      <c r="G15" s="6"/>
      <c r="H15" s="56"/>
    </row>
    <row r="16" spans="2:12" s="25" customFormat="1" ht="24.9" customHeight="1" x14ac:dyDescent="0.3">
      <c r="B16" s="130" t="s">
        <v>2</v>
      </c>
      <c r="C16" s="130"/>
      <c r="D16" s="15" t="e">
        <f>SUM(D6:D14)/(SUM(H6:H14)/3)</f>
        <v>#REF!</v>
      </c>
      <c r="E16" s="16" t="e">
        <f>IF(D16=0," ",IF(D16&lt;0," ",IF(D16=0,"Nul",IF(D16&lt;1.5,"Faible",IF(D16&lt;2.5,"Moyen",IF(D16&gt;=2.5,"Fort"))))))</f>
        <v>#REF!</v>
      </c>
      <c r="G16" s="14" t="e">
        <f>IF(B16="N/A"," ",IF(E16=" "," ",IF(E16="Fort","J",IF(OR(E16="faible",E16="nul"),"L","K"))))</f>
        <v>#REF!</v>
      </c>
      <c r="H16" s="23">
        <f>SUM(H6:H15)</f>
        <v>6</v>
      </c>
      <c r="I16" s="27" t="e">
        <f>ROUND(SUM(D6:D14),0)</f>
        <v>#REF!</v>
      </c>
      <c r="J16" s="24" t="e">
        <f>IF(SUM(D6:D14)&lt;0,0%,SUM(D6:D14)/SUM(H6:H14))</f>
        <v>#REF!</v>
      </c>
      <c r="K16" s="24" t="e">
        <f>100%-J16</f>
        <v>#REF!</v>
      </c>
      <c r="L16" s="8"/>
    </row>
    <row r="17" spans="2:12" ht="6" customHeight="1" x14ac:dyDescent="0.3"/>
    <row r="18" spans="2:12" ht="20.100000000000001" customHeight="1" x14ac:dyDescent="0.3">
      <c r="B18" s="124" t="s">
        <v>93</v>
      </c>
      <c r="C18" s="124"/>
    </row>
    <row r="19" spans="2:12" s="57" customFormat="1" ht="20.100000000000001" customHeight="1" x14ac:dyDescent="0.3">
      <c r="B19" s="134"/>
      <c r="C19" s="135"/>
      <c r="D19" s="135"/>
      <c r="E19" s="135"/>
      <c r="F19" s="135"/>
      <c r="G19" s="135"/>
      <c r="H19" s="135"/>
      <c r="I19" s="135"/>
      <c r="J19" s="135"/>
      <c r="K19" s="135"/>
      <c r="L19" s="136"/>
    </row>
    <row r="20" spans="2:12" s="57" customFormat="1" ht="20.100000000000001" customHeight="1" x14ac:dyDescent="0.3">
      <c r="B20" s="121"/>
      <c r="C20" s="122"/>
      <c r="D20" s="122"/>
      <c r="E20" s="122"/>
      <c r="F20" s="122"/>
      <c r="G20" s="122"/>
      <c r="H20" s="122"/>
      <c r="I20" s="122"/>
      <c r="J20" s="122"/>
      <c r="K20" s="122"/>
      <c r="L20" s="123"/>
    </row>
    <row r="21" spans="2:12" s="57" customFormat="1" ht="20.100000000000001" customHeight="1" x14ac:dyDescent="0.3">
      <c r="B21" s="121"/>
      <c r="C21" s="122"/>
      <c r="D21" s="122"/>
      <c r="E21" s="122"/>
      <c r="F21" s="122"/>
      <c r="G21" s="122"/>
      <c r="H21" s="122"/>
      <c r="I21" s="122"/>
      <c r="J21" s="122"/>
      <c r="K21" s="122"/>
      <c r="L21" s="123"/>
    </row>
    <row r="22" spans="2:12" s="57" customFormat="1" ht="20.100000000000001" customHeight="1" x14ac:dyDescent="0.3">
      <c r="B22" s="121"/>
      <c r="C22" s="122"/>
      <c r="D22" s="122"/>
      <c r="E22" s="122"/>
      <c r="F22" s="122"/>
      <c r="G22" s="122"/>
      <c r="H22" s="122"/>
      <c r="I22" s="122"/>
      <c r="J22" s="122"/>
      <c r="K22" s="122"/>
      <c r="L22" s="123"/>
    </row>
    <row r="23" spans="2:12" s="57" customFormat="1" ht="20.100000000000001" customHeight="1" x14ac:dyDescent="0.3">
      <c r="B23" s="121"/>
      <c r="C23" s="122"/>
      <c r="D23" s="122"/>
      <c r="E23" s="122"/>
      <c r="F23" s="122"/>
      <c r="G23" s="122"/>
      <c r="H23" s="122"/>
      <c r="I23" s="122"/>
      <c r="J23" s="122"/>
      <c r="K23" s="122"/>
      <c r="L23" s="123"/>
    </row>
    <row r="24" spans="2:12" s="57" customFormat="1" ht="20.100000000000001" customHeight="1" x14ac:dyDescent="0.3">
      <c r="B24" s="121"/>
      <c r="C24" s="122"/>
      <c r="D24" s="122"/>
      <c r="E24" s="122"/>
      <c r="F24" s="122"/>
      <c r="G24" s="122"/>
      <c r="H24" s="122"/>
      <c r="I24" s="122"/>
      <c r="J24" s="122"/>
      <c r="K24" s="122"/>
      <c r="L24" s="123"/>
    </row>
    <row r="25" spans="2:12" s="57" customFormat="1" ht="20.100000000000001" customHeight="1" x14ac:dyDescent="0.3">
      <c r="B25" s="121"/>
      <c r="C25" s="122"/>
      <c r="D25" s="122"/>
      <c r="E25" s="122"/>
      <c r="F25" s="122"/>
      <c r="G25" s="122"/>
      <c r="H25" s="122"/>
      <c r="I25" s="122"/>
      <c r="J25" s="122"/>
      <c r="K25" s="122"/>
      <c r="L25" s="123"/>
    </row>
    <row r="26" spans="2:12" s="57" customFormat="1" ht="20.100000000000001" customHeight="1" x14ac:dyDescent="0.3">
      <c r="B26" s="121"/>
      <c r="C26" s="122"/>
      <c r="D26" s="122"/>
      <c r="E26" s="122"/>
      <c r="F26" s="122"/>
      <c r="G26" s="122"/>
      <c r="H26" s="122"/>
      <c r="I26" s="122"/>
      <c r="J26" s="122"/>
      <c r="K26" s="122"/>
      <c r="L26" s="123"/>
    </row>
    <row r="27" spans="2:12" s="57" customFormat="1" ht="20.100000000000001" customHeight="1" x14ac:dyDescent="0.3">
      <c r="B27" s="121"/>
      <c r="C27" s="122"/>
      <c r="D27" s="122"/>
      <c r="E27" s="122"/>
      <c r="F27" s="122"/>
      <c r="G27" s="122"/>
      <c r="H27" s="122"/>
      <c r="I27" s="122"/>
      <c r="J27" s="122"/>
      <c r="K27" s="122"/>
      <c r="L27" s="123"/>
    </row>
    <row r="28" spans="2:12" s="57" customFormat="1" ht="20.100000000000001" customHeight="1" x14ac:dyDescent="0.3">
      <c r="B28" s="121"/>
      <c r="C28" s="122"/>
      <c r="D28" s="122"/>
      <c r="E28" s="122"/>
      <c r="F28" s="122"/>
      <c r="G28" s="122"/>
      <c r="H28" s="122"/>
      <c r="I28" s="122"/>
      <c r="J28" s="122"/>
      <c r="K28" s="122"/>
      <c r="L28" s="123"/>
    </row>
    <row r="29" spans="2:12" s="57" customFormat="1" ht="20.100000000000001" customHeight="1" x14ac:dyDescent="0.3">
      <c r="B29" s="121"/>
      <c r="C29" s="122"/>
      <c r="D29" s="122"/>
      <c r="E29" s="122"/>
      <c r="F29" s="122"/>
      <c r="G29" s="122"/>
      <c r="H29" s="122"/>
      <c r="I29" s="122"/>
      <c r="J29" s="122"/>
      <c r="K29" s="122"/>
      <c r="L29" s="123"/>
    </row>
    <row r="30" spans="2:12" s="57" customFormat="1" ht="20.100000000000001" customHeight="1" x14ac:dyDescent="0.3">
      <c r="B30" s="121"/>
      <c r="C30" s="122"/>
      <c r="D30" s="122"/>
      <c r="E30" s="122"/>
      <c r="F30" s="122"/>
      <c r="G30" s="122"/>
      <c r="H30" s="122"/>
      <c r="I30" s="122"/>
      <c r="J30" s="122"/>
      <c r="K30" s="122"/>
      <c r="L30" s="123"/>
    </row>
    <row r="31" spans="2:12" s="57" customFormat="1" ht="20.100000000000001" customHeight="1" x14ac:dyDescent="0.3">
      <c r="B31" s="125"/>
      <c r="C31" s="126"/>
      <c r="D31" s="126"/>
      <c r="E31" s="126"/>
      <c r="F31" s="126"/>
      <c r="G31" s="126"/>
      <c r="H31" s="126"/>
      <c r="I31" s="126"/>
      <c r="J31" s="126"/>
      <c r="K31" s="126"/>
      <c r="L31" s="127"/>
    </row>
  </sheetData>
  <sheetProtection algorithmName="SHA-512" hashValue="JUwGDAY9595yTf90uRwecvZnAyCu4NT6syOTiG+rxFE4ku0VF/NdC7fvbEnfGPcmgKiVqFXjLy2dW9JUNmZtvg==" saltValue="P6HFwXNb2nb4JeNGcOpUKQ==" spinCount="100000" sheet="1" objects="1" scenarios="1" formatCells="0" formatColumns="0" formatRows="0" insertColumns="0" insertRows="0" insertHyperlinks="0" deleteColumns="0" deleteRows="0" sort="0" autoFilter="0" pivotTables="0"/>
  <mergeCells count="17">
    <mergeCell ref="D4:E4"/>
    <mergeCell ref="B16:C16"/>
    <mergeCell ref="B2:E2"/>
    <mergeCell ref="B26:L26"/>
    <mergeCell ref="B25:L25"/>
    <mergeCell ref="B24:L24"/>
    <mergeCell ref="B23:L23"/>
    <mergeCell ref="B22:L22"/>
    <mergeCell ref="B21:L21"/>
    <mergeCell ref="B20:L20"/>
    <mergeCell ref="B19:L19"/>
    <mergeCell ref="B27:L27"/>
    <mergeCell ref="B18:C18"/>
    <mergeCell ref="B31:L31"/>
    <mergeCell ref="B30:L30"/>
    <mergeCell ref="B29:L29"/>
    <mergeCell ref="B28:L28"/>
  </mergeCells>
  <conditionalFormatting sqref="B15:C15">
    <cfRule type="expression" dxfId="873" priority="64" stopIfTrue="1">
      <formula>#REF!&lt;=3</formula>
    </cfRule>
  </conditionalFormatting>
  <conditionalFormatting sqref="E6:E14">
    <cfRule type="cellIs" dxfId="872" priority="76" stopIfTrue="1" operator="equal">
      <formula>"fort"</formula>
    </cfRule>
    <cfRule type="cellIs" dxfId="871" priority="77" stopIfTrue="1" operator="equal">
      <formula>"moyen"</formula>
    </cfRule>
    <cfRule type="cellIs" dxfId="870" priority="78" stopIfTrue="1" operator="equal">
      <formula>"faible"</formula>
    </cfRule>
    <cfRule type="cellIs" dxfId="869" priority="79" stopIfTrue="1" operator="equal">
      <formula>" "</formula>
    </cfRule>
  </conditionalFormatting>
  <conditionalFormatting sqref="C6:C13">
    <cfRule type="cellIs" dxfId="868" priority="45" operator="equal">
      <formula>"N/A"</formula>
    </cfRule>
  </conditionalFormatting>
  <conditionalFormatting sqref="G6:G14">
    <cfRule type="cellIs" dxfId="867" priority="42" stopIfTrue="1" operator="equal">
      <formula>"J"</formula>
    </cfRule>
    <cfRule type="cellIs" dxfId="866" priority="43" stopIfTrue="1" operator="equal">
      <formula>"L"</formula>
    </cfRule>
    <cfRule type="cellIs" dxfId="865" priority="44" stopIfTrue="1" operator="equal">
      <formula>"K"</formula>
    </cfRule>
  </conditionalFormatting>
  <conditionalFormatting sqref="C14">
    <cfRule type="cellIs" dxfId="864" priority="35" operator="equal">
      <formula>"N/A"</formula>
    </cfRule>
  </conditionalFormatting>
  <conditionalFormatting sqref="E16">
    <cfRule type="expression" dxfId="863" priority="15">
      <formula>#REF!="N/A"</formula>
    </cfRule>
    <cfRule type="cellIs" dxfId="862" priority="16" stopIfTrue="1" operator="equal">
      <formula>"fort"</formula>
    </cfRule>
    <cfRule type="cellIs" dxfId="861" priority="17" stopIfTrue="1" operator="equal">
      <formula>"moyen"</formula>
    </cfRule>
    <cfRule type="cellIs" dxfId="860" priority="18" stopIfTrue="1" operator="equal">
      <formula>"faible"</formula>
    </cfRule>
    <cfRule type="cellIs" dxfId="859" priority="19" stopIfTrue="1" operator="equal">
      <formula>" "</formula>
    </cfRule>
  </conditionalFormatting>
  <conditionalFormatting sqref="E6">
    <cfRule type="expression" dxfId="858" priority="75">
      <formula>C6="N/A"</formula>
    </cfRule>
  </conditionalFormatting>
  <conditionalFormatting sqref="E7">
    <cfRule type="expression" dxfId="857" priority="13">
      <formula>C7="N/A"</formula>
    </cfRule>
  </conditionalFormatting>
  <conditionalFormatting sqref="E8">
    <cfRule type="expression" dxfId="856" priority="12">
      <formula>C8="N/A"</formula>
    </cfRule>
  </conditionalFormatting>
  <conditionalFormatting sqref="E9">
    <cfRule type="expression" dxfId="855" priority="11">
      <formula>C9="N/A"</formula>
    </cfRule>
  </conditionalFormatting>
  <conditionalFormatting sqref="E10">
    <cfRule type="expression" dxfId="854" priority="10">
      <formula>C10="N/A"</formula>
    </cfRule>
  </conditionalFormatting>
  <conditionalFormatting sqref="E11">
    <cfRule type="expression" dxfId="853" priority="9">
      <formula>C11="N/A"</formula>
    </cfRule>
  </conditionalFormatting>
  <conditionalFormatting sqref="E12">
    <cfRule type="expression" dxfId="852" priority="8">
      <formula>C12="N/A"</formula>
    </cfRule>
  </conditionalFormatting>
  <conditionalFormatting sqref="E13">
    <cfRule type="expression" dxfId="851" priority="7">
      <formula>C13="N/A"</formula>
    </cfRule>
  </conditionalFormatting>
  <conditionalFormatting sqref="E14">
    <cfRule type="expression" dxfId="850" priority="6">
      <formula>C14="N/A"</formula>
    </cfRule>
  </conditionalFormatting>
  <conditionalFormatting sqref="G16">
    <cfRule type="cellIs" dxfId="849" priority="3" stopIfTrue="1" operator="equal">
      <formula>"J"</formula>
    </cfRule>
    <cfRule type="cellIs" dxfId="848" priority="4" stopIfTrue="1" operator="equal">
      <formula>"L"</formula>
    </cfRule>
    <cfRule type="cellIs" dxfId="847" priority="5" stopIfTrue="1" operator="equal">
      <formula>"K"</formula>
    </cfRule>
  </conditionalFormatting>
  <conditionalFormatting sqref="D6">
    <cfRule type="expression" dxfId="846" priority="2">
      <formula>C6="N/A"</formula>
    </cfRule>
  </conditionalFormatting>
  <conditionalFormatting sqref="D7:D14">
    <cfRule type="expression" dxfId="845" priority="1">
      <formula>C7="N/A"</formula>
    </cfRule>
  </conditionalFormatting>
  <dataValidations count="2">
    <dataValidation allowBlank="1" showInputMessage="1" showErrorMessage="1" prompt="N/A = sans objet" sqref="C4" xr:uid="{00000000-0002-0000-0000-000000000000}"/>
    <dataValidation type="list" allowBlank="1" showInputMessage="1" showErrorMessage="1" prompt="N/A = sans objet" sqref="C6:C13" xr:uid="{00000000-0002-0000-0000-000001000000}">
      <formula1>"N/A"</formula1>
    </dataValidation>
  </dataValidations>
  <pageMargins left="0" right="0" top="0" bottom="0" header="0" footer="0"/>
  <pageSetup paperSize="9" scale="9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R25"/>
  <sheetViews>
    <sheetView showGridLines="0" showRowColHeaders="0" tabSelected="1" workbookViewId="0">
      <pane ySplit="3" topLeftCell="A4" activePane="bottomLeft" state="frozenSplit"/>
      <selection pane="bottomLeft" activeCell="E8" sqref="E8"/>
    </sheetView>
  </sheetViews>
  <sheetFormatPr baseColWidth="10" defaultColWidth="9.109375" defaultRowHeight="13.8" x14ac:dyDescent="0.3"/>
  <cols>
    <col min="1" max="1" width="1.6640625" style="1" customWidth="1"/>
    <col min="2" max="2" width="49.6640625" style="2" customWidth="1"/>
    <col min="3" max="3" width="6.6640625" style="2" customWidth="1"/>
    <col min="4" max="7" width="9.6640625" style="1" customWidth="1"/>
    <col min="8" max="10" width="0.5546875" style="1" customWidth="1"/>
    <col min="11" max="11" width="7.77734375" style="1" customWidth="1"/>
    <col min="12" max="12" width="5.77734375" style="7" customWidth="1"/>
    <col min="13" max="13" width="1.77734375" style="8" customWidth="1"/>
    <col min="14" max="14" width="5.77734375" style="3" customWidth="1"/>
    <col min="15" max="15" width="1.6640625" style="1" customWidth="1"/>
    <col min="16" max="19" width="9.6640625" style="1" customWidth="1"/>
    <col min="20" max="20" width="0.88671875" style="1" customWidth="1"/>
    <col min="21" max="16384" width="9.109375" style="1"/>
  </cols>
  <sheetData>
    <row r="1" spans="2:18" ht="15" customHeight="1" x14ac:dyDescent="0.3">
      <c r="C1" s="149" t="s">
        <v>7</v>
      </c>
      <c r="D1" s="149"/>
      <c r="E1" s="149"/>
      <c r="F1" s="149"/>
      <c r="G1" s="149"/>
    </row>
    <row r="2" spans="2:18" ht="64.95" customHeight="1" x14ac:dyDescent="0.3">
      <c r="B2" s="94" t="s">
        <v>110</v>
      </c>
      <c r="C2" s="73" t="s">
        <v>99</v>
      </c>
      <c r="D2" s="74" t="s">
        <v>100</v>
      </c>
      <c r="E2" s="75" t="s">
        <v>101</v>
      </c>
      <c r="F2" s="76" t="s">
        <v>102</v>
      </c>
      <c r="G2" s="77" t="s">
        <v>103</v>
      </c>
      <c r="H2" s="12"/>
      <c r="K2" s="150" t="s">
        <v>0</v>
      </c>
      <c r="L2" s="151"/>
      <c r="N2" s="157" t="s">
        <v>30</v>
      </c>
    </row>
    <row r="3" spans="2:18" ht="6" customHeight="1" x14ac:dyDescent="0.3">
      <c r="B3" s="96"/>
      <c r="I3" s="9"/>
      <c r="K3" s="9"/>
      <c r="L3" s="9"/>
      <c r="M3" s="9"/>
      <c r="P3" s="9"/>
    </row>
    <row r="4" spans="2:18" ht="33" customHeight="1" x14ac:dyDescent="0.3">
      <c r="B4" s="161" t="s">
        <v>97</v>
      </c>
      <c r="C4" s="163"/>
      <c r="D4" s="61"/>
      <c r="E4" s="61"/>
      <c r="F4" s="61"/>
      <c r="G4" s="62"/>
      <c r="H4" s="49">
        <f t="shared" ref="H4:H11" si="0">SUM(D4:G4)</f>
        <v>0</v>
      </c>
      <c r="I4" s="158">
        <f>IF(C4="N/A"," ",IF(H4&gt;1,"Faux",IF(AND(ISBLANK(D4),ISBLANK(E4),ISBLANK(F4),ISBLANK(G4)),-1,IF(D4=1,0,IF(E4=1,1,IF(F4=1,2,IF(G4=1,3," ")))))))</f>
        <v>-1</v>
      </c>
      <c r="J4" s="107">
        <f>IF(H4&gt;1,1,0)</f>
        <v>0</v>
      </c>
      <c r="K4" s="88" t="str">
        <f t="shared" ref="K4:K11" si="1">IF(H4&gt;1," Faux",IF(I4=-1," ",IF(I4=0," Nul",IF(I4=1," Faible",IF(I4=2," Moyen",IF(I4=3," Fort"))))))</f>
        <v xml:space="preserve"> </v>
      </c>
      <c r="L4" s="90" t="str">
        <f>IF(OR(C4="N/A",H4&gt;1)," ",IF(K4=" "," ",IF(K4="Fort","J",IF(OR(K4="faible",K4="nul"),"L","K"))))</f>
        <v xml:space="preserve"> </v>
      </c>
      <c r="M4" s="23">
        <f t="shared" ref="M4:M11" si="2">IF(C4="N/A",0,3)</f>
        <v>3</v>
      </c>
      <c r="N4" s="114"/>
    </row>
    <row r="5" spans="2:18" ht="33" customHeight="1" x14ac:dyDescent="0.3">
      <c r="B5" s="152" t="s">
        <v>98</v>
      </c>
      <c r="C5" s="104"/>
      <c r="D5" s="65"/>
      <c r="E5" s="65"/>
      <c r="F5" s="65"/>
      <c r="G5" s="66"/>
      <c r="H5" s="49">
        <f t="shared" si="0"/>
        <v>0</v>
      </c>
      <c r="I5" s="158">
        <f t="shared" ref="I5:I11" si="3">IF(C5="N/A"," ",IF(H5&gt;1,"Faux",IF(AND(ISBLANK(D5),ISBLANK(E5),ISBLANK(F5),ISBLANK(G5)),-1,IF(D5=1,0,IF(E5=1,1,IF(F5=1,2,IF(G5=1,3," ")))))))</f>
        <v>-1</v>
      </c>
      <c r="J5" s="107">
        <f>IF(H5&gt;1,1,0)</f>
        <v>0</v>
      </c>
      <c r="K5" s="86" t="str">
        <f t="shared" si="1"/>
        <v xml:space="preserve"> </v>
      </c>
      <c r="L5" s="91" t="str">
        <f t="shared" ref="L5:L11" si="4">IF(OR(C5="N/A",H5&gt;1)," ",IF(K5=" "," ",IF(K5="Fort","J",IF(OR(K5="faible",K5="nul"),"L","K"))))</f>
        <v xml:space="preserve"> </v>
      </c>
      <c r="M5" s="23">
        <f t="shared" si="2"/>
        <v>3</v>
      </c>
      <c r="N5" s="36"/>
    </row>
    <row r="6" spans="2:18" ht="33" customHeight="1" x14ac:dyDescent="0.3">
      <c r="B6" s="152" t="s">
        <v>90</v>
      </c>
      <c r="C6" s="104"/>
      <c r="D6" s="65"/>
      <c r="E6" s="65"/>
      <c r="F6" s="65"/>
      <c r="G6" s="66"/>
      <c r="H6" s="49">
        <f t="shared" si="0"/>
        <v>0</v>
      </c>
      <c r="I6" s="158">
        <f t="shared" si="3"/>
        <v>-1</v>
      </c>
      <c r="J6" s="107">
        <f>IF(H6&gt;1,1,0)</f>
        <v>0</v>
      </c>
      <c r="K6" s="86" t="str">
        <f t="shared" si="1"/>
        <v xml:space="preserve"> </v>
      </c>
      <c r="L6" s="91" t="str">
        <f t="shared" si="4"/>
        <v xml:space="preserve"> </v>
      </c>
      <c r="M6" s="23">
        <f t="shared" si="2"/>
        <v>3</v>
      </c>
      <c r="N6" s="36"/>
    </row>
    <row r="7" spans="2:18" ht="33" customHeight="1" x14ac:dyDescent="0.3">
      <c r="B7" s="152" t="s">
        <v>96</v>
      </c>
      <c r="C7" s="104"/>
      <c r="D7" s="65"/>
      <c r="E7" s="65"/>
      <c r="F7" s="65"/>
      <c r="G7" s="66"/>
      <c r="H7" s="49">
        <f t="shared" si="0"/>
        <v>0</v>
      </c>
      <c r="I7" s="158">
        <f t="shared" si="3"/>
        <v>-1</v>
      </c>
      <c r="J7" s="107">
        <f>IF(H7&gt;1,1,0)</f>
        <v>0</v>
      </c>
      <c r="K7" s="86" t="str">
        <f t="shared" si="1"/>
        <v xml:space="preserve"> </v>
      </c>
      <c r="L7" s="91" t="str">
        <f t="shared" ref="L7:L11" si="5">IF(OR(C7="N/A",H7&gt;1)," ",IF(K7=" "," ",IF(K7=" Fort","J",IF(OR(K7=" faible",K7=" nul"),"L","K"))))</f>
        <v xml:space="preserve"> </v>
      </c>
      <c r="M7" s="23">
        <f t="shared" si="2"/>
        <v>3</v>
      </c>
      <c r="N7" s="36"/>
    </row>
    <row r="8" spans="2:18" ht="33" customHeight="1" x14ac:dyDescent="0.3">
      <c r="B8" s="152" t="s">
        <v>91</v>
      </c>
      <c r="C8" s="104"/>
      <c r="D8" s="65"/>
      <c r="E8" s="65"/>
      <c r="F8" s="65"/>
      <c r="G8" s="66"/>
      <c r="H8" s="49">
        <f t="shared" si="0"/>
        <v>0</v>
      </c>
      <c r="I8" s="158">
        <f t="shared" si="3"/>
        <v>-1</v>
      </c>
      <c r="J8" s="107">
        <f>IF(H8&gt;1,1,0)</f>
        <v>0</v>
      </c>
      <c r="K8" s="86" t="str">
        <f t="shared" si="1"/>
        <v xml:space="preserve"> </v>
      </c>
      <c r="L8" s="91" t="str">
        <f t="shared" si="5"/>
        <v xml:space="preserve"> </v>
      </c>
      <c r="M8" s="23">
        <f t="shared" si="2"/>
        <v>3</v>
      </c>
      <c r="N8" s="36"/>
    </row>
    <row r="9" spans="2:18" ht="33" customHeight="1" x14ac:dyDescent="0.3">
      <c r="B9" s="152" t="s">
        <v>95</v>
      </c>
      <c r="C9" s="104"/>
      <c r="D9" s="65"/>
      <c r="E9" s="65"/>
      <c r="F9" s="65"/>
      <c r="G9" s="66"/>
      <c r="H9" s="49">
        <f t="shared" si="0"/>
        <v>0</v>
      </c>
      <c r="I9" s="158">
        <f t="shared" si="3"/>
        <v>-1</v>
      </c>
      <c r="J9" s="107">
        <f>IF(H9&gt;1,1,0)</f>
        <v>0</v>
      </c>
      <c r="K9" s="86" t="str">
        <f t="shared" si="1"/>
        <v xml:space="preserve"> </v>
      </c>
      <c r="L9" s="91" t="str">
        <f t="shared" si="5"/>
        <v xml:space="preserve"> </v>
      </c>
      <c r="M9" s="23">
        <f t="shared" si="2"/>
        <v>3</v>
      </c>
      <c r="N9" s="36"/>
    </row>
    <row r="10" spans="2:18" ht="33" customHeight="1" x14ac:dyDescent="0.3">
      <c r="B10" s="152" t="s">
        <v>16</v>
      </c>
      <c r="C10" s="64"/>
      <c r="D10" s="65"/>
      <c r="E10" s="65"/>
      <c r="F10" s="65"/>
      <c r="G10" s="66"/>
      <c r="H10" s="49">
        <f t="shared" si="0"/>
        <v>0</v>
      </c>
      <c r="I10" s="158">
        <f t="shared" si="3"/>
        <v>-1</v>
      </c>
      <c r="J10" s="107">
        <f>IF(H10&gt;1,1,0)</f>
        <v>0</v>
      </c>
      <c r="K10" s="86" t="str">
        <f t="shared" si="1"/>
        <v xml:space="preserve"> </v>
      </c>
      <c r="L10" s="91" t="str">
        <f t="shared" si="5"/>
        <v xml:space="preserve"> </v>
      </c>
      <c r="M10" s="23">
        <f t="shared" si="2"/>
        <v>3</v>
      </c>
      <c r="N10" s="36"/>
    </row>
    <row r="11" spans="2:18" ht="33" customHeight="1" x14ac:dyDescent="0.3">
      <c r="B11" s="162" t="s">
        <v>89</v>
      </c>
      <c r="C11" s="70"/>
      <c r="D11" s="71"/>
      <c r="E11" s="71"/>
      <c r="F11" s="71"/>
      <c r="G11" s="72"/>
      <c r="H11" s="49">
        <f t="shared" si="0"/>
        <v>0</v>
      </c>
      <c r="I11" s="158">
        <f t="shared" si="3"/>
        <v>-1</v>
      </c>
      <c r="J11" s="107">
        <f>IF(H11&gt;1,1,0)</f>
        <v>0</v>
      </c>
      <c r="K11" s="87" t="str">
        <f t="shared" si="1"/>
        <v xml:space="preserve"> </v>
      </c>
      <c r="L11" s="92" t="str">
        <f t="shared" si="5"/>
        <v xml:space="preserve"> </v>
      </c>
      <c r="M11" s="23">
        <f t="shared" si="2"/>
        <v>3</v>
      </c>
      <c r="N11" s="115"/>
    </row>
    <row r="12" spans="2:18" ht="3" customHeight="1" x14ac:dyDescent="0.3">
      <c r="C12" s="1"/>
      <c r="D12" s="5"/>
      <c r="E12" s="5"/>
      <c r="F12" s="5"/>
      <c r="G12" s="5"/>
      <c r="H12" s="44"/>
      <c r="J12" s="45"/>
      <c r="L12" s="1"/>
      <c r="M12" s="56"/>
    </row>
    <row r="13" spans="2:18" ht="18" customHeight="1" x14ac:dyDescent="0.3">
      <c r="B13" s="142" t="s">
        <v>64</v>
      </c>
      <c r="C13" s="137" t="s">
        <v>6</v>
      </c>
      <c r="D13" s="146">
        <f>SUM(D4:D11)</f>
        <v>0</v>
      </c>
      <c r="E13" s="146">
        <f t="shared" ref="E13:G13" si="6">SUM(E4:E11)</f>
        <v>0</v>
      </c>
      <c r="F13" s="146">
        <f t="shared" si="6"/>
        <v>0</v>
      </c>
      <c r="G13" s="144">
        <f t="shared" si="6"/>
        <v>0</v>
      </c>
      <c r="H13" s="10"/>
      <c r="J13" s="50">
        <f>SUM(J4:J11)</f>
        <v>0</v>
      </c>
      <c r="K13" s="174">
        <f>IF(J13&gt;0,"Faux",SUM(I4:I11)/(SUM(M4:M11)/3))</f>
        <v>-1</v>
      </c>
      <c r="L13" s="168" t="str">
        <f>IF(OR(C13="N/A",K14="Faux")," ",IF(K14=" "," ",IF(K14="Fort","J",IF(OR(K14="faible",K14="nul"),"L","K"))))</f>
        <v xml:space="preserve"> </v>
      </c>
      <c r="M13" s="51">
        <f>SUM(M4:M11)</f>
        <v>24</v>
      </c>
      <c r="P13" s="51">
        <f>SUM(I4:I11)</f>
        <v>-8</v>
      </c>
      <c r="Q13" s="24">
        <f>IF(SUM(I4:I11)&lt;0,0%,SUM(I4:I11)/SUM(M4:M11))</f>
        <v>0</v>
      </c>
      <c r="R13" s="24">
        <f>100%-Q13</f>
        <v>1</v>
      </c>
    </row>
    <row r="14" spans="2:18" ht="18" customHeight="1" x14ac:dyDescent="0.3">
      <c r="B14" s="143"/>
      <c r="C14" s="138"/>
      <c r="D14" s="147"/>
      <c r="E14" s="147"/>
      <c r="F14" s="147"/>
      <c r="G14" s="145"/>
      <c r="H14" s="10"/>
      <c r="I14" s="106"/>
      <c r="J14" s="50"/>
      <c r="K14" s="175" t="str">
        <f>IF(K13=0," ",IF(J13&gt;0,"Faux",IF(K13&lt;0," ",IF(K13=0,"Nul",IF(K13&lt;1.5,"Faible",IF(K13&lt;2.5,"Moyen",IF(K13&gt;=2.5,"Fort")))))))</f>
        <v xml:space="preserve"> </v>
      </c>
      <c r="L14" s="168"/>
      <c r="M14" s="11"/>
      <c r="P14" s="51"/>
      <c r="Q14" s="24"/>
      <c r="R14" s="24"/>
    </row>
    <row r="15" spans="2:18" ht="6" customHeight="1" x14ac:dyDescent="0.3">
      <c r="H15" s="42"/>
      <c r="J15" s="11"/>
    </row>
    <row r="16" spans="2:18" ht="20.100000000000001" customHeight="1" x14ac:dyDescent="0.3">
      <c r="B16" s="93" t="s">
        <v>92</v>
      </c>
      <c r="H16" s="42"/>
      <c r="J16" s="11"/>
      <c r="N16" s="81"/>
    </row>
    <row r="17" spans="2:14" ht="20.100000000000001" customHeight="1" x14ac:dyDescent="0.3">
      <c r="B17" s="176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8"/>
    </row>
    <row r="18" spans="2:14" ht="20.100000000000001" customHeight="1" x14ac:dyDescent="0.3">
      <c r="B18" s="179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1"/>
    </row>
    <row r="19" spans="2:14" ht="20.100000000000001" customHeight="1" x14ac:dyDescent="0.3">
      <c r="B19" s="179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1"/>
    </row>
    <row r="20" spans="2:14" ht="20.100000000000001" customHeight="1" x14ac:dyDescent="0.3">
      <c r="B20" s="179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1"/>
    </row>
    <row r="21" spans="2:14" ht="20.100000000000001" customHeight="1" x14ac:dyDescent="0.3">
      <c r="B21" s="179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1"/>
    </row>
    <row r="22" spans="2:14" ht="20.100000000000001" customHeight="1" x14ac:dyDescent="0.3">
      <c r="B22" s="179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1"/>
    </row>
    <row r="23" spans="2:14" ht="20.100000000000001" customHeight="1" x14ac:dyDescent="0.3">
      <c r="B23" s="179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1"/>
    </row>
    <row r="24" spans="2:14" ht="20.100000000000001" customHeight="1" x14ac:dyDescent="0.3">
      <c r="B24" s="179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1"/>
    </row>
    <row r="25" spans="2:14" ht="20.100000000000001" customHeight="1" x14ac:dyDescent="0.3">
      <c r="B25" s="182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4"/>
    </row>
  </sheetData>
  <sheetProtection formatCells="0" formatColumns="0" formatRows="0" insertColumns="0" insertRows="0" insertHyperlinks="0" deleteColumns="0" deleteRows="0" sort="0" autoFilter="0" pivotTables="0"/>
  <mergeCells count="18">
    <mergeCell ref="B25:N25"/>
    <mergeCell ref="B20:N20"/>
    <mergeCell ref="B21:N21"/>
    <mergeCell ref="B22:N22"/>
    <mergeCell ref="B23:N23"/>
    <mergeCell ref="B24:N24"/>
    <mergeCell ref="K2:L2"/>
    <mergeCell ref="L13:L14"/>
    <mergeCell ref="B17:N17"/>
    <mergeCell ref="B18:N18"/>
    <mergeCell ref="B19:N19"/>
    <mergeCell ref="C1:G1"/>
    <mergeCell ref="B13:B14"/>
    <mergeCell ref="C13:C14"/>
    <mergeCell ref="D13:D14"/>
    <mergeCell ref="E13:E14"/>
    <mergeCell ref="F13:F14"/>
    <mergeCell ref="G13:G14"/>
  </mergeCells>
  <conditionalFormatting sqref="K3">
    <cfRule type="cellIs" dxfId="343" priority="316" operator="equal">
      <formula>"Nul"</formula>
    </cfRule>
    <cfRule type="expression" dxfId="342" priority="317">
      <formula>D6="N/A"</formula>
    </cfRule>
    <cfRule type="cellIs" dxfId="341" priority="318" stopIfTrue="1" operator="equal">
      <formula>"fort"</formula>
    </cfRule>
    <cfRule type="cellIs" dxfId="340" priority="319" stopIfTrue="1" operator="equal">
      <formula>"moyen"</formula>
    </cfRule>
    <cfRule type="cellIs" dxfId="339" priority="320" stopIfTrue="1" operator="equal">
      <formula>"faible"</formula>
    </cfRule>
    <cfRule type="cellIs" dxfId="338" priority="321" stopIfTrue="1" operator="equal">
      <formula>" "</formula>
    </cfRule>
  </conditionalFormatting>
  <conditionalFormatting sqref="I3:J3">
    <cfRule type="cellIs" dxfId="337" priority="328" operator="equal">
      <formula>"Nul"</formula>
    </cfRule>
    <cfRule type="expression" dxfId="336" priority="329">
      <formula>E6="N/A"</formula>
    </cfRule>
    <cfRule type="cellIs" dxfId="335" priority="330" stopIfTrue="1" operator="equal">
      <formula>"fort"</formula>
    </cfRule>
    <cfRule type="cellIs" dxfId="334" priority="331" stopIfTrue="1" operator="equal">
      <formula>"moyen"</formula>
    </cfRule>
    <cfRule type="cellIs" dxfId="333" priority="332" stopIfTrue="1" operator="equal">
      <formula>"faible"</formula>
    </cfRule>
    <cfRule type="cellIs" dxfId="332" priority="333" stopIfTrue="1" operator="equal">
      <formula>" "</formula>
    </cfRule>
  </conditionalFormatting>
  <conditionalFormatting sqref="L3:M3">
    <cfRule type="cellIs" dxfId="331" priority="376" operator="equal">
      <formula>"Nul"</formula>
    </cfRule>
    <cfRule type="expression" dxfId="330" priority="377">
      <formula>E6="N/A"</formula>
    </cfRule>
    <cfRule type="cellIs" dxfId="329" priority="378" stopIfTrue="1" operator="equal">
      <formula>"fort"</formula>
    </cfRule>
    <cfRule type="cellIs" dxfId="328" priority="379" stopIfTrue="1" operator="equal">
      <formula>"moyen"</formula>
    </cfRule>
    <cfRule type="cellIs" dxfId="327" priority="380" stopIfTrue="1" operator="equal">
      <formula>"faible"</formula>
    </cfRule>
    <cfRule type="cellIs" dxfId="326" priority="381" stopIfTrue="1" operator="equal">
      <formula>" "</formula>
    </cfRule>
  </conditionalFormatting>
  <conditionalFormatting sqref="P3">
    <cfRule type="cellIs" dxfId="325" priority="382" operator="equal">
      <formula>"Nul"</formula>
    </cfRule>
    <cfRule type="expression" dxfId="324" priority="383">
      <formula>G6="N/A"</formula>
    </cfRule>
    <cfRule type="cellIs" dxfId="323" priority="384" stopIfTrue="1" operator="equal">
      <formula>"fort"</formula>
    </cfRule>
    <cfRule type="cellIs" dxfId="322" priority="385" stopIfTrue="1" operator="equal">
      <formula>"moyen"</formula>
    </cfRule>
    <cfRule type="cellIs" dxfId="321" priority="386" stopIfTrue="1" operator="equal">
      <formula>"faible"</formula>
    </cfRule>
    <cfRule type="cellIs" dxfId="320" priority="387" stopIfTrue="1" operator="equal">
      <formula>" "</formula>
    </cfRule>
  </conditionalFormatting>
  <conditionalFormatting sqref="N5:N11">
    <cfRule type="cellIs" dxfId="319" priority="149" operator="equal">
      <formula>"Oui"</formula>
    </cfRule>
  </conditionalFormatting>
  <conditionalFormatting sqref="N4">
    <cfRule type="cellIs" dxfId="318" priority="146" operator="equal">
      <formula>"Oui"</formula>
    </cfRule>
  </conditionalFormatting>
  <conditionalFormatting sqref="E2">
    <cfRule type="expression" dxfId="308" priority="82" stopIfTrue="1">
      <formula>#REF!&lt;=3</formula>
    </cfRule>
  </conditionalFormatting>
  <conditionalFormatting sqref="D2">
    <cfRule type="expression" dxfId="307" priority="81" stopIfTrue="1">
      <formula>#REF!&lt;=3</formula>
    </cfRule>
  </conditionalFormatting>
  <conditionalFormatting sqref="F2">
    <cfRule type="expression" dxfId="306" priority="80" stopIfTrue="1">
      <formula>#REF!&lt;=3</formula>
    </cfRule>
  </conditionalFormatting>
  <conditionalFormatting sqref="G2">
    <cfRule type="expression" dxfId="305" priority="79" stopIfTrue="1">
      <formula>#REF!&gt;=7</formula>
    </cfRule>
  </conditionalFormatting>
  <conditionalFormatting sqref="B13">
    <cfRule type="expression" dxfId="303" priority="77" stopIfTrue="1">
      <formula>#REF!&lt;=3</formula>
    </cfRule>
  </conditionalFormatting>
  <conditionalFormatting sqref="B13">
    <cfRule type="expression" dxfId="302" priority="78" stopIfTrue="1">
      <formula>#REF!&lt;=3</formula>
    </cfRule>
  </conditionalFormatting>
  <conditionalFormatting sqref="H4:H11">
    <cfRule type="cellIs" dxfId="301" priority="60" operator="equal">
      <formula>"Nul"</formula>
    </cfRule>
    <cfRule type="expression" dxfId="300" priority="61">
      <formula>E4="N/A"</formula>
    </cfRule>
    <cfRule type="cellIs" dxfId="299" priority="62" stopIfTrue="1" operator="equal">
      <formula>"fort"</formula>
    </cfRule>
    <cfRule type="cellIs" dxfId="298" priority="63" stopIfTrue="1" operator="equal">
      <formula>"moyen"</formula>
    </cfRule>
    <cfRule type="cellIs" dxfId="297" priority="64" stopIfTrue="1" operator="equal">
      <formula>"faible"</formula>
    </cfRule>
    <cfRule type="cellIs" dxfId="296" priority="65" stopIfTrue="1" operator="equal">
      <formula>" "</formula>
    </cfRule>
  </conditionalFormatting>
  <conditionalFormatting sqref="L4:L6">
    <cfRule type="expression" dxfId="295" priority="56">
      <formula>D4=1</formula>
    </cfRule>
    <cfRule type="cellIs" dxfId="294" priority="57" stopIfTrue="1" operator="equal">
      <formula>"J"</formula>
    </cfRule>
    <cfRule type="cellIs" dxfId="293" priority="58" stopIfTrue="1" operator="equal">
      <formula>"L"</formula>
    </cfRule>
    <cfRule type="cellIs" dxfId="292" priority="59" stopIfTrue="1" operator="equal">
      <formula>"K"</formula>
    </cfRule>
  </conditionalFormatting>
  <conditionalFormatting sqref="K5:K6">
    <cfRule type="cellIs" dxfId="291" priority="52" operator="equal">
      <formula>" Nul"</formula>
    </cfRule>
    <cfRule type="cellIs" dxfId="290" priority="53" operator="equal">
      <formula>" Fort"</formula>
    </cfRule>
    <cfRule type="cellIs" dxfId="289" priority="54" operator="equal">
      <formula>" Faux"</formula>
    </cfRule>
    <cfRule type="cellIs" dxfId="288" priority="54" operator="equal">
      <formula>" Moyen"</formula>
    </cfRule>
    <cfRule type="cellIs" dxfId="287" priority="55" operator="equal">
      <formula>" Faible"</formula>
    </cfRule>
  </conditionalFormatting>
  <conditionalFormatting sqref="K4">
    <cfRule type="cellIs" dxfId="286" priority="-1" operator="equal">
      <formula>" Fort"</formula>
    </cfRule>
    <cfRule type="cellIs" dxfId="285" priority="48" operator="equal">
      <formula>" Nul"</formula>
    </cfRule>
    <cfRule type="cellIs" dxfId="284" priority="49" operator="equal">
      <formula>" Faux"</formula>
    </cfRule>
    <cfRule type="cellIs" dxfId="283" priority="50" operator="equal">
      <formula>" Moyen"</formula>
    </cfRule>
    <cfRule type="cellIs" dxfId="282" priority="51" operator="equal">
      <formula>" Faible"</formula>
    </cfRule>
  </conditionalFormatting>
  <conditionalFormatting sqref="L7:L11">
    <cfRule type="expression" dxfId="281" priority="44">
      <formula>D7=1</formula>
    </cfRule>
    <cfRule type="cellIs" dxfId="280" priority="45" stopIfTrue="1" operator="equal">
      <formula>"J"</formula>
    </cfRule>
    <cfRule type="cellIs" dxfId="279" priority="46" stopIfTrue="1" operator="equal">
      <formula>"L"</formula>
    </cfRule>
    <cfRule type="cellIs" dxfId="278" priority="47" stopIfTrue="1" operator="equal">
      <formula>"K"</formula>
    </cfRule>
  </conditionalFormatting>
  <conditionalFormatting sqref="K7:K11">
    <cfRule type="cellIs" dxfId="277" priority="-1" operator="equal">
      <formula>" Faux"</formula>
    </cfRule>
    <cfRule type="cellIs" dxfId="276" priority="40" operator="equal">
      <formula>" Nul"</formula>
    </cfRule>
    <cfRule type="cellIs" dxfId="275" priority="41" operator="equal">
      <formula>" Fort"</formula>
    </cfRule>
    <cfRule type="cellIs" dxfId="274" priority="42" operator="equal">
      <formula>" Moyen"</formula>
    </cfRule>
    <cfRule type="cellIs" dxfId="273" priority="43" operator="equal">
      <formula>" Faible"</formula>
    </cfRule>
  </conditionalFormatting>
  <conditionalFormatting sqref="C7:C9">
    <cfRule type="cellIs" dxfId="272" priority="39" operator="equal">
      <formula>"N/A"</formula>
    </cfRule>
  </conditionalFormatting>
  <conditionalFormatting sqref="C5">
    <cfRule type="cellIs" dxfId="271" priority="38" operator="equal">
      <formula>"N/A"</formula>
    </cfRule>
  </conditionalFormatting>
  <conditionalFormatting sqref="C6">
    <cfRule type="cellIs" dxfId="270" priority="37" operator="equal">
      <formula>"N/A"</formula>
    </cfRule>
  </conditionalFormatting>
  <conditionalFormatting sqref="C4:C11">
    <cfRule type="cellIs" dxfId="269" priority="36" operator="equal">
      <formula>"N/A"</formula>
    </cfRule>
  </conditionalFormatting>
  <conditionalFormatting sqref="D4:D11">
    <cfRule type="expression" dxfId="268" priority="35">
      <formula>C4="N/A"</formula>
    </cfRule>
  </conditionalFormatting>
  <conditionalFormatting sqref="E4:E11">
    <cfRule type="expression" dxfId="267" priority="34">
      <formula>C4="N/A"</formula>
    </cfRule>
  </conditionalFormatting>
  <conditionalFormatting sqref="F4:F11">
    <cfRule type="expression" dxfId="266" priority="33">
      <formula>C4="N/A"</formula>
    </cfRule>
  </conditionalFormatting>
  <conditionalFormatting sqref="G4:G11">
    <cfRule type="expression" dxfId="265" priority="32">
      <formula>C4="N/A"</formula>
    </cfRule>
  </conditionalFormatting>
  <conditionalFormatting sqref="I14">
    <cfRule type="cellIs" dxfId="264" priority="871" operator="equal">
      <formula>"Faux"</formula>
    </cfRule>
    <cfRule type="expression" dxfId="263" priority="872">
      <formula>#REF!="Nul"</formula>
    </cfRule>
    <cfRule type="expression" dxfId="262" priority="873" stopIfTrue="1">
      <formula>#REF!="Fort"</formula>
    </cfRule>
    <cfRule type="expression" dxfId="261" priority="874" stopIfTrue="1">
      <formula>#REF!="Moyen"</formula>
    </cfRule>
    <cfRule type="expression" dxfId="260" priority="875" stopIfTrue="1">
      <formula>#REF!="Faible"</formula>
    </cfRule>
    <cfRule type="cellIs" dxfId="259" priority="876" stopIfTrue="1" operator="equal">
      <formula>0</formula>
    </cfRule>
  </conditionalFormatting>
  <conditionalFormatting sqref="L13:L14">
    <cfRule type="expression" dxfId="15" priority="13">
      <formula>K14="Fort"</formula>
    </cfRule>
    <cfRule type="expression" dxfId="14" priority="14">
      <formula>K14="Moyen"</formula>
    </cfRule>
    <cfRule type="expression" dxfId="13" priority="15">
      <formula>K14="Faible"</formula>
    </cfRule>
    <cfRule type="expression" dxfId="12" priority="16">
      <formula>K14="Nul"</formula>
    </cfRule>
  </conditionalFormatting>
  <conditionalFormatting sqref="K14">
    <cfRule type="cellIs" dxfId="11" priority="7" operator="equal">
      <formula>"Faux"</formula>
    </cfRule>
    <cfRule type="cellIs" dxfId="10" priority="8" operator="equal">
      <formula>"Nul"</formula>
    </cfRule>
    <cfRule type="cellIs" dxfId="9" priority="9" stopIfTrue="1" operator="equal">
      <formula>"fort"</formula>
    </cfRule>
    <cfRule type="cellIs" dxfId="8" priority="10" stopIfTrue="1" operator="equal">
      <formula>"moyen"</formula>
    </cfRule>
    <cfRule type="cellIs" dxfId="7" priority="11" stopIfTrue="1" operator="equal">
      <formula>"faible"</formula>
    </cfRule>
    <cfRule type="cellIs" dxfId="6" priority="12" stopIfTrue="1" operator="equal">
      <formula>" "</formula>
    </cfRule>
  </conditionalFormatting>
  <conditionalFormatting sqref="K13">
    <cfRule type="cellIs" dxfId="5" priority="1" operator="equal">
      <formula>"Faux"</formula>
    </cfRule>
    <cfRule type="expression" dxfId="4" priority="2">
      <formula>K14="Nul"</formula>
    </cfRule>
    <cfRule type="expression" dxfId="3" priority="3" stopIfTrue="1">
      <formula>K14="Fort"</formula>
    </cfRule>
    <cfRule type="expression" dxfId="2" priority="4" stopIfTrue="1">
      <formula>K14="Moyen"</formula>
    </cfRule>
    <cfRule type="expression" dxfId="1" priority="5" stopIfTrue="1">
      <formula>K14="Faible"</formula>
    </cfRule>
    <cfRule type="cellIs" dxfId="0" priority="6" stopIfTrue="1" operator="equal">
      <formula>0</formula>
    </cfRule>
  </conditionalFormatting>
  <dataValidations count="4">
    <dataValidation allowBlank="1" showInputMessage="1" showErrorMessage="1" prompt="N/A = sans objet" sqref="C2" xr:uid="{F0E38568-71A9-4829-9FD0-A75444E132C3}"/>
    <dataValidation type="list" allowBlank="1" showInputMessage="1" showErrorMessage="1" prompt="N/A = sans objet" sqref="C4:C11" xr:uid="{00000000-0002-0000-0900-000001000000}">
      <formula1>"N/A"</formula1>
    </dataValidation>
    <dataValidation type="list" allowBlank="1" showInputMessage="1" showErrorMessage="1" sqref="P3 L3:M3" xr:uid="{00000000-0002-0000-0900-000002000000}">
      <formula1>"Nul,Faible,Moyen,Fort"</formula1>
    </dataValidation>
    <dataValidation type="list" allowBlank="1" showInputMessage="1" showErrorMessage="1" sqref="N4:N11" xr:uid="{00000000-0002-0000-0900-000003000000}">
      <formula1>"Oui"</formula1>
    </dataValidation>
  </dataValidations>
  <pageMargins left="0" right="0" top="0" bottom="0" header="0" footer="0"/>
  <pageSetup paperSize="9" scale="87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2" stopIfTrue="1" id="{D82AF4A0-3F8D-4EBD-B9D9-F651DD61D034}">
            <xm:f>'Stratégie commerciale'!#REF!&gt;=7</xm:f>
            <x14:dxf>
              <font>
                <b/>
                <i val="0"/>
              </font>
            </x14:dxf>
          </x14:cfRule>
          <xm:sqref>H2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Y37"/>
  <sheetViews>
    <sheetView showGridLines="0" showRowColHeaders="0" zoomScale="106" zoomScaleNormal="106" workbookViewId="0">
      <pane ySplit="3" topLeftCell="A8" activePane="bottomLeft" state="frozenSplit"/>
      <selection pane="bottomLeft" activeCell="C8" sqref="C8:C14"/>
    </sheetView>
  </sheetViews>
  <sheetFormatPr baseColWidth="10" defaultColWidth="9.109375" defaultRowHeight="13.8" x14ac:dyDescent="0.3"/>
  <cols>
    <col min="1" max="1" width="1.6640625" style="1" customWidth="1"/>
    <col min="2" max="2" width="56.6640625" style="2" customWidth="1"/>
    <col min="3" max="3" width="8.6640625" style="2" customWidth="1"/>
    <col min="4" max="7" width="9.6640625" style="1" customWidth="1"/>
    <col min="8" max="8" width="0.5546875" style="42" customWidth="1"/>
    <col min="9" max="9" width="0.5546875" style="1" customWidth="1"/>
    <col min="10" max="10" width="0.5546875" style="185" customWidth="1"/>
    <col min="11" max="11" width="7.77734375" style="1" customWidth="1"/>
    <col min="12" max="12" width="5.77734375" style="85" customWidth="1"/>
    <col min="13" max="13" width="1.77734375" style="34" customWidth="1"/>
    <col min="14" max="14" width="5.77734375" style="3" customWidth="1"/>
    <col min="15" max="15" width="1.6640625" style="1" customWidth="1"/>
    <col min="16" max="19" width="9.6640625" style="1" customWidth="1"/>
    <col min="20" max="20" width="0.88671875" style="1" customWidth="1"/>
    <col min="21" max="16384" width="9.109375" style="1"/>
  </cols>
  <sheetData>
    <row r="1" spans="2:25" ht="15" customHeight="1" x14ac:dyDescent="0.3">
      <c r="B1" s="22"/>
      <c r="C1" s="141" t="s">
        <v>7</v>
      </c>
      <c r="D1" s="141"/>
      <c r="E1" s="141"/>
      <c r="F1" s="141"/>
      <c r="G1" s="141"/>
    </row>
    <row r="2" spans="2:25" ht="64.95" customHeight="1" x14ac:dyDescent="0.3">
      <c r="B2" s="94" t="s">
        <v>111</v>
      </c>
      <c r="C2" s="73" t="s">
        <v>99</v>
      </c>
      <c r="D2" s="74" t="s">
        <v>100</v>
      </c>
      <c r="E2" s="75" t="s">
        <v>101</v>
      </c>
      <c r="F2" s="76" t="s">
        <v>102</v>
      </c>
      <c r="G2" s="77" t="s">
        <v>103</v>
      </c>
      <c r="H2" s="43"/>
      <c r="K2" s="139" t="s">
        <v>0</v>
      </c>
      <c r="L2" s="140"/>
      <c r="N2" s="82" t="s">
        <v>30</v>
      </c>
    </row>
    <row r="3" spans="2:25" ht="6" customHeight="1" x14ac:dyDescent="0.3">
      <c r="B3" s="93"/>
    </row>
    <row r="4" spans="2:25" ht="33" customHeight="1" x14ac:dyDescent="0.3">
      <c r="B4" s="59" t="s">
        <v>67</v>
      </c>
      <c r="C4" s="60"/>
      <c r="D4" s="61"/>
      <c r="E4" s="61"/>
      <c r="F4" s="61"/>
      <c r="G4" s="62"/>
      <c r="H4" s="49">
        <f>SUM(D4:G4)</f>
        <v>0</v>
      </c>
      <c r="I4" s="89">
        <f>IF(C4="N/A"," ",IF(H4&gt;1,"Faux",IF(AND(ISBLANK(D4),ISBLANK(E4),ISBLANK(F4),ISBLANK(G4)),-1,IF(D4=1,0,IF(E4=1,1,IF(F4=1,2,IF(G4=1,3," ")))))))</f>
        <v>-1</v>
      </c>
      <c r="J4" s="107">
        <f t="shared" ref="J4:J14" si="0">IF(H4&gt;1,1,0)</f>
        <v>0</v>
      </c>
      <c r="K4" s="88" t="str">
        <f>IF(H4&gt;1," Faux",IF(I4=-1," ",IF(I4=0," Nul",IF(I4=1," Faible",IF(I4=2," Moyen",IF(I4=3," Fort"))))))</f>
        <v xml:space="preserve"> </v>
      </c>
      <c r="L4" s="90" t="str">
        <f>IF(OR(C4="N/A",H4&gt;1)," ",IF(K4=" "," ",IF(K4=" Fort","J",IF(OR(K4=" faible",K4=" nul"),"L","K"))))</f>
        <v xml:space="preserve"> </v>
      </c>
      <c r="M4" s="50">
        <f t="shared" ref="M4:M14" si="1">IF(C4="N/A",0,3)</f>
        <v>3</v>
      </c>
      <c r="N4" s="78" t="s">
        <v>104</v>
      </c>
    </row>
    <row r="5" spans="2:25" ht="33" customHeight="1" x14ac:dyDescent="0.3">
      <c r="B5" s="63" t="s">
        <v>15</v>
      </c>
      <c r="C5" s="64"/>
      <c r="D5" s="65"/>
      <c r="E5" s="65"/>
      <c r="F5" s="65"/>
      <c r="G5" s="66"/>
      <c r="H5" s="49">
        <f t="shared" ref="H5:H14" si="2">SUM(D5:G5)</f>
        <v>0</v>
      </c>
      <c r="I5" s="89">
        <f t="shared" ref="I5:I14" si="3">IF(C5="N/A"," ",IF(H5&gt;1,"Faux",IF(AND(ISBLANK(D5),ISBLANK(E5),ISBLANK(F5),ISBLANK(G5)),-1,IF(D5=1,0,IF(E5=1,1,IF(F5=1,2,IF(G5=1,3," ")))))))</f>
        <v>-1</v>
      </c>
      <c r="J5" s="107">
        <f t="shared" si="0"/>
        <v>0</v>
      </c>
      <c r="K5" s="86" t="str">
        <f t="shared" ref="K5:K14" si="4">IF(H5&gt;1," Faux",IF(I5=-1," ",IF(I5=0," Nul",IF(I5=1," Faible",IF(I5=2," Moyen",IF(I5=3," Fort"))))))</f>
        <v xml:space="preserve"> </v>
      </c>
      <c r="L5" s="91" t="str">
        <f t="shared" ref="L5:L14" si="5">IF(OR(C5="N/A",H5&gt;1)," ",IF(K5=" "," ",IF(K5=" Fort","J",IF(OR(K5=" faible",K5=" nul"),"L","K"))))</f>
        <v xml:space="preserve"> </v>
      </c>
      <c r="M5" s="50">
        <f t="shared" si="1"/>
        <v>3</v>
      </c>
      <c r="N5" s="36" t="s">
        <v>104</v>
      </c>
    </row>
    <row r="6" spans="2:25" ht="33" customHeight="1" x14ac:dyDescent="0.3">
      <c r="B6" s="63" t="s">
        <v>35</v>
      </c>
      <c r="C6" s="64"/>
      <c r="D6" s="65"/>
      <c r="E6" s="65"/>
      <c r="F6" s="65"/>
      <c r="G6" s="66"/>
      <c r="H6" s="49">
        <f t="shared" si="2"/>
        <v>0</v>
      </c>
      <c r="I6" s="89">
        <f t="shared" si="3"/>
        <v>-1</v>
      </c>
      <c r="J6" s="107">
        <f t="shared" si="0"/>
        <v>0</v>
      </c>
      <c r="K6" s="86" t="str">
        <f t="shared" si="4"/>
        <v xml:space="preserve"> </v>
      </c>
      <c r="L6" s="91" t="str">
        <f t="shared" si="5"/>
        <v xml:space="preserve"> </v>
      </c>
      <c r="M6" s="50">
        <f t="shared" si="1"/>
        <v>3</v>
      </c>
      <c r="N6" s="36"/>
    </row>
    <row r="7" spans="2:25" ht="33" customHeight="1" x14ac:dyDescent="0.3">
      <c r="B7" s="63" t="s">
        <v>66</v>
      </c>
      <c r="C7" s="64"/>
      <c r="D7" s="65"/>
      <c r="E7" s="65"/>
      <c r="F7" s="65"/>
      <c r="G7" s="66"/>
      <c r="H7" s="49">
        <f t="shared" si="2"/>
        <v>0</v>
      </c>
      <c r="I7" s="89">
        <f t="shared" si="3"/>
        <v>-1</v>
      </c>
      <c r="J7" s="107">
        <f t="shared" si="0"/>
        <v>0</v>
      </c>
      <c r="K7" s="86" t="str">
        <f t="shared" si="4"/>
        <v xml:space="preserve"> </v>
      </c>
      <c r="L7" s="91" t="str">
        <f t="shared" si="5"/>
        <v xml:space="preserve"> </v>
      </c>
      <c r="M7" s="50">
        <f t="shared" si="1"/>
        <v>3</v>
      </c>
      <c r="N7" s="36"/>
    </row>
    <row r="8" spans="2:25" ht="33" customHeight="1" x14ac:dyDescent="0.3">
      <c r="B8" s="63" t="s">
        <v>58</v>
      </c>
      <c r="C8" s="64"/>
      <c r="D8" s="65"/>
      <c r="E8" s="65"/>
      <c r="F8" s="65"/>
      <c r="G8" s="66"/>
      <c r="H8" s="49">
        <f t="shared" si="2"/>
        <v>0</v>
      </c>
      <c r="I8" s="89">
        <f t="shared" si="3"/>
        <v>-1</v>
      </c>
      <c r="J8" s="107">
        <f t="shared" si="0"/>
        <v>0</v>
      </c>
      <c r="K8" s="86" t="str">
        <f t="shared" si="4"/>
        <v xml:space="preserve"> </v>
      </c>
      <c r="L8" s="91" t="str">
        <f t="shared" si="5"/>
        <v xml:space="preserve"> </v>
      </c>
      <c r="M8" s="50">
        <f t="shared" si="1"/>
        <v>3</v>
      </c>
      <c r="N8" s="36"/>
    </row>
    <row r="9" spans="2:25" ht="33" customHeight="1" x14ac:dyDescent="0.3">
      <c r="B9" s="67" t="s">
        <v>59</v>
      </c>
      <c r="C9" s="64"/>
      <c r="D9" s="65"/>
      <c r="E9" s="65"/>
      <c r="F9" s="65"/>
      <c r="G9" s="66"/>
      <c r="H9" s="49">
        <f t="shared" si="2"/>
        <v>0</v>
      </c>
      <c r="I9" s="89">
        <f t="shared" si="3"/>
        <v>-1</v>
      </c>
      <c r="J9" s="107">
        <f t="shared" si="0"/>
        <v>0</v>
      </c>
      <c r="K9" s="86" t="str">
        <f t="shared" si="4"/>
        <v xml:space="preserve"> </v>
      </c>
      <c r="L9" s="91" t="str">
        <f t="shared" si="5"/>
        <v xml:space="preserve"> </v>
      </c>
      <c r="M9" s="50">
        <f t="shared" si="1"/>
        <v>3</v>
      </c>
      <c r="N9" s="36"/>
    </row>
    <row r="10" spans="2:25" ht="45" customHeight="1" x14ac:dyDescent="0.3">
      <c r="B10" s="68" t="s">
        <v>62</v>
      </c>
      <c r="C10" s="64"/>
      <c r="D10" s="65"/>
      <c r="E10" s="65"/>
      <c r="F10" s="65"/>
      <c r="G10" s="66"/>
      <c r="H10" s="49">
        <f t="shared" si="2"/>
        <v>0</v>
      </c>
      <c r="I10" s="89">
        <f t="shared" si="3"/>
        <v>-1</v>
      </c>
      <c r="J10" s="107">
        <f t="shared" si="0"/>
        <v>0</v>
      </c>
      <c r="K10" s="86" t="str">
        <f t="shared" si="4"/>
        <v xml:space="preserve"> </v>
      </c>
      <c r="L10" s="91" t="str">
        <f t="shared" si="5"/>
        <v xml:space="preserve"> </v>
      </c>
      <c r="M10" s="50">
        <f t="shared" si="1"/>
        <v>3</v>
      </c>
      <c r="N10" s="36"/>
    </row>
    <row r="11" spans="2:25" ht="33" customHeight="1" x14ac:dyDescent="0.3">
      <c r="B11" s="68" t="s">
        <v>60</v>
      </c>
      <c r="C11" s="64"/>
      <c r="D11" s="65"/>
      <c r="E11" s="65"/>
      <c r="F11" s="65"/>
      <c r="G11" s="66"/>
      <c r="H11" s="49">
        <f t="shared" si="2"/>
        <v>0</v>
      </c>
      <c r="I11" s="89">
        <f t="shared" si="3"/>
        <v>-1</v>
      </c>
      <c r="J11" s="107">
        <f t="shared" si="0"/>
        <v>0</v>
      </c>
      <c r="K11" s="86" t="str">
        <f t="shared" si="4"/>
        <v xml:space="preserve"> </v>
      </c>
      <c r="L11" s="91" t="str">
        <f>IF(OR(C11="N/A",H11&gt;1)," ",IF(K11=" "," ",IF(K11=" Fort","J",IF(OR(K11=" faible",K11=" nul"),"L","K"))))</f>
        <v xml:space="preserve"> </v>
      </c>
      <c r="M11" s="50">
        <f t="shared" si="1"/>
        <v>3</v>
      </c>
      <c r="N11" s="36"/>
    </row>
    <row r="12" spans="2:25" ht="33" customHeight="1" x14ac:dyDescent="0.3">
      <c r="B12" s="68" t="s">
        <v>61</v>
      </c>
      <c r="C12" s="64"/>
      <c r="D12" s="65"/>
      <c r="E12" s="65"/>
      <c r="F12" s="65"/>
      <c r="G12" s="66"/>
      <c r="H12" s="49">
        <f t="shared" si="2"/>
        <v>0</v>
      </c>
      <c r="I12" s="89">
        <f t="shared" si="3"/>
        <v>-1</v>
      </c>
      <c r="J12" s="107">
        <f t="shared" si="0"/>
        <v>0</v>
      </c>
      <c r="K12" s="86" t="str">
        <f t="shared" si="4"/>
        <v xml:space="preserve"> </v>
      </c>
      <c r="L12" s="91" t="str">
        <f t="shared" si="5"/>
        <v xml:space="preserve"> </v>
      </c>
      <c r="M12" s="50">
        <f t="shared" ref="M12" si="6">IF(C12="N/A",0,3)</f>
        <v>3</v>
      </c>
      <c r="N12" s="36"/>
    </row>
    <row r="13" spans="2:25" ht="33" customHeight="1" x14ac:dyDescent="0.3">
      <c r="B13" s="68" t="s">
        <v>68</v>
      </c>
      <c r="C13" s="64"/>
      <c r="D13" s="65"/>
      <c r="E13" s="65"/>
      <c r="F13" s="65"/>
      <c r="G13" s="66"/>
      <c r="H13" s="49">
        <f t="shared" si="2"/>
        <v>0</v>
      </c>
      <c r="I13" s="89">
        <f t="shared" si="3"/>
        <v>-1</v>
      </c>
      <c r="J13" s="107">
        <f t="shared" si="0"/>
        <v>0</v>
      </c>
      <c r="K13" s="86" t="str">
        <f t="shared" si="4"/>
        <v xml:space="preserve"> </v>
      </c>
      <c r="L13" s="91" t="str">
        <f t="shared" si="5"/>
        <v xml:space="preserve"> </v>
      </c>
      <c r="M13" s="50">
        <f t="shared" ref="M13" si="7">IF(C13="N/A",0,3)</f>
        <v>3</v>
      </c>
      <c r="N13" s="36"/>
    </row>
    <row r="14" spans="2:25" ht="33" customHeight="1" x14ac:dyDescent="0.3">
      <c r="B14" s="69" t="s">
        <v>69</v>
      </c>
      <c r="C14" s="70"/>
      <c r="D14" s="71"/>
      <c r="E14" s="71"/>
      <c r="F14" s="71"/>
      <c r="G14" s="72"/>
      <c r="H14" s="49">
        <f t="shared" si="2"/>
        <v>0</v>
      </c>
      <c r="I14" s="89">
        <f t="shared" si="3"/>
        <v>-1</v>
      </c>
      <c r="J14" s="107">
        <f t="shared" si="0"/>
        <v>0</v>
      </c>
      <c r="K14" s="87" t="str">
        <f t="shared" si="4"/>
        <v xml:space="preserve"> </v>
      </c>
      <c r="L14" s="92" t="str">
        <f t="shared" si="5"/>
        <v xml:space="preserve"> </v>
      </c>
      <c r="M14" s="50">
        <f t="shared" si="1"/>
        <v>3</v>
      </c>
      <c r="N14" s="79"/>
    </row>
    <row r="15" spans="2:25" ht="3" customHeight="1" x14ac:dyDescent="0.3">
      <c r="J15" s="186"/>
      <c r="M15" s="56"/>
    </row>
    <row r="16" spans="2:25" ht="18" customHeight="1" x14ac:dyDescent="0.3">
      <c r="B16" s="142" t="s">
        <v>65</v>
      </c>
      <c r="C16" s="137" t="s">
        <v>6</v>
      </c>
      <c r="D16" s="146">
        <f>SUM(D4:D14)</f>
        <v>0</v>
      </c>
      <c r="E16" s="146">
        <f>SUM(E4:E14)</f>
        <v>0</v>
      </c>
      <c r="F16" s="146">
        <f>SUM(F4:F14)</f>
        <v>0</v>
      </c>
      <c r="G16" s="144">
        <f>SUM(G4:G14)</f>
        <v>0</v>
      </c>
      <c r="J16" s="107">
        <f>SUM(J4:J15)</f>
        <v>0</v>
      </c>
      <c r="K16" s="174">
        <f>IF(J16&gt;0,"Faux",SUM(I4:I14)/(SUM(M4:M14)/3))</f>
        <v>-1</v>
      </c>
      <c r="L16" s="168" t="str">
        <f>IF(OR(C16="N/A",K17="Faux")," ",IF(K17=" "," ",IF(K17="Fort","J",IF(OR(K17="faible",K17="nul"),"L","K"))))</f>
        <v xml:space="preserve"> </v>
      </c>
      <c r="M16" s="23">
        <f>SUM(M4:M14)</f>
        <v>33</v>
      </c>
      <c r="P16" s="24">
        <f>IF(SUM(I4:I14)&lt;0,0%,SUM(I4:I14)/SUM(M4:M14))</f>
        <v>0</v>
      </c>
      <c r="Q16" s="24">
        <f>100%-P16</f>
        <v>1</v>
      </c>
      <c r="Y16" s="4"/>
    </row>
    <row r="17" spans="2:25" ht="18" customHeight="1" x14ac:dyDescent="0.3">
      <c r="B17" s="143"/>
      <c r="C17" s="138"/>
      <c r="D17" s="147"/>
      <c r="E17" s="147"/>
      <c r="F17" s="147"/>
      <c r="G17" s="145"/>
      <c r="I17" s="84"/>
      <c r="J17" s="107"/>
      <c r="K17" s="175" t="str">
        <f>IF(K16=0," ",IF(J16&gt;0,"Faux",IF(K16&lt;0," ",IF(K16=0,"Nul",IF(K16&lt;1.5,"Faible",IF(K16&lt;2.5,"Moyen",IF(K16&gt;=2.5,"Fort")))))))</f>
        <v xml:space="preserve"> </v>
      </c>
      <c r="L17" s="168"/>
      <c r="M17" s="108"/>
      <c r="P17" s="23"/>
      <c r="Q17" s="24"/>
      <c r="R17" s="24"/>
      <c r="Y17" s="4"/>
    </row>
    <row r="18" spans="2:25" ht="6" customHeight="1" x14ac:dyDescent="0.3"/>
    <row r="19" spans="2:25" ht="20.100000000000001" customHeight="1" x14ac:dyDescent="0.3">
      <c r="B19" s="93" t="s">
        <v>92</v>
      </c>
      <c r="L19" s="7"/>
      <c r="M19" s="8"/>
      <c r="N19" s="81"/>
    </row>
    <row r="20" spans="2:25" ht="20.100000000000001" customHeight="1" x14ac:dyDescent="0.3">
      <c r="B20" s="176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8"/>
    </row>
    <row r="21" spans="2:25" ht="20.100000000000001" customHeight="1" x14ac:dyDescent="0.3">
      <c r="B21" s="179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1"/>
    </row>
    <row r="22" spans="2:25" ht="20.100000000000001" customHeight="1" x14ac:dyDescent="0.3">
      <c r="B22" s="179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1"/>
    </row>
    <row r="23" spans="2:25" ht="20.100000000000001" customHeight="1" x14ac:dyDescent="0.3">
      <c r="B23" s="179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1"/>
    </row>
    <row r="24" spans="2:25" ht="20.100000000000001" customHeight="1" x14ac:dyDescent="0.3">
      <c r="B24" s="179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1"/>
    </row>
    <row r="25" spans="2:25" ht="20.100000000000001" customHeight="1" x14ac:dyDescent="0.3">
      <c r="B25" s="179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1"/>
    </row>
    <row r="26" spans="2:25" ht="20.100000000000001" customHeight="1" x14ac:dyDescent="0.3">
      <c r="B26" s="179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1"/>
    </row>
    <row r="27" spans="2:25" ht="20.100000000000001" customHeight="1" x14ac:dyDescent="0.3">
      <c r="B27" s="179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1"/>
    </row>
    <row r="28" spans="2:25" ht="20.100000000000001" customHeight="1" x14ac:dyDescent="0.3">
      <c r="B28" s="182"/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4"/>
    </row>
    <row r="29" spans="2:25" ht="20.100000000000001" customHeight="1" x14ac:dyDescent="0.3"/>
    <row r="30" spans="2:25" ht="20.100000000000001" customHeight="1" x14ac:dyDescent="0.3"/>
    <row r="31" spans="2:25" ht="20.100000000000001" customHeight="1" x14ac:dyDescent="0.3"/>
    <row r="32" spans="2:25" ht="20.100000000000001" customHeight="1" x14ac:dyDescent="0.3"/>
    <row r="33" ht="20.100000000000001" customHeight="1" x14ac:dyDescent="0.3"/>
    <row r="34" ht="20.100000000000001" customHeight="1" x14ac:dyDescent="0.3"/>
    <row r="35" ht="20.100000000000001" customHeight="1" x14ac:dyDescent="0.3"/>
    <row r="36" ht="20.100000000000001" customHeight="1" x14ac:dyDescent="0.3"/>
    <row r="37" ht="20.100000000000001" customHeight="1" x14ac:dyDescent="0.3"/>
  </sheetData>
  <sheetProtection formatCells="0" formatColumns="0" formatRows="0" insertColumns="0" insertRows="0" insertHyperlinks="0" deleteColumns="0" deleteRows="0" sort="0" autoFilter="0" pivotTables="0"/>
  <mergeCells count="18">
    <mergeCell ref="B25:N25"/>
    <mergeCell ref="B26:N26"/>
    <mergeCell ref="B27:N27"/>
    <mergeCell ref="B28:N28"/>
    <mergeCell ref="B20:N20"/>
    <mergeCell ref="B21:N21"/>
    <mergeCell ref="B22:N22"/>
    <mergeCell ref="B23:N23"/>
    <mergeCell ref="B24:N24"/>
    <mergeCell ref="C16:C17"/>
    <mergeCell ref="L16:L17"/>
    <mergeCell ref="K2:L2"/>
    <mergeCell ref="C1:G1"/>
    <mergeCell ref="B16:B17"/>
    <mergeCell ref="G16:G17"/>
    <mergeCell ref="F16:F17"/>
    <mergeCell ref="E16:E17"/>
    <mergeCell ref="D16:D17"/>
  </mergeCells>
  <conditionalFormatting sqref="B16">
    <cfRule type="expression" dxfId="844" priority="589" stopIfTrue="1">
      <formula>#REF!&lt;=3</formula>
    </cfRule>
  </conditionalFormatting>
  <conditionalFormatting sqref="B16">
    <cfRule type="expression" dxfId="843" priority="590" stopIfTrue="1">
      <formula>#REF!&lt;=3</formula>
    </cfRule>
  </conditionalFormatting>
  <conditionalFormatting sqref="C7">
    <cfRule type="cellIs" dxfId="842" priority="588" operator="equal">
      <formula>"N/A"</formula>
    </cfRule>
  </conditionalFormatting>
  <conditionalFormatting sqref="C5">
    <cfRule type="cellIs" dxfId="841" priority="587" operator="equal">
      <formula>"N/A"</formula>
    </cfRule>
  </conditionalFormatting>
  <conditionalFormatting sqref="C6">
    <cfRule type="cellIs" dxfId="840" priority="586" operator="equal">
      <formula>"N/A"</formula>
    </cfRule>
  </conditionalFormatting>
  <conditionalFormatting sqref="C10">
    <cfRule type="cellIs" dxfId="839" priority="585" operator="equal">
      <formula>"N/A"</formula>
    </cfRule>
  </conditionalFormatting>
  <conditionalFormatting sqref="C11">
    <cfRule type="cellIs" dxfId="838" priority="584" operator="equal">
      <formula>"N/A"</formula>
    </cfRule>
  </conditionalFormatting>
  <conditionalFormatting sqref="C4:C14">
    <cfRule type="cellIs" dxfId="837" priority="583" operator="equal">
      <formula>"N/A"</formula>
    </cfRule>
  </conditionalFormatting>
  <conditionalFormatting sqref="E2">
    <cfRule type="expression" dxfId="830" priority="569" stopIfTrue="1">
      <formula>#REF!&lt;=3</formula>
    </cfRule>
  </conditionalFormatting>
  <conditionalFormatting sqref="H2">
    <cfRule type="expression" dxfId="829" priority="568" stopIfTrue="1">
      <formula>#REF!&gt;=7</formula>
    </cfRule>
  </conditionalFormatting>
  <conditionalFormatting sqref="D2">
    <cfRule type="expression" dxfId="828" priority="567" stopIfTrue="1">
      <formula>#REF!&lt;=3</formula>
    </cfRule>
  </conditionalFormatting>
  <conditionalFormatting sqref="D4:D14">
    <cfRule type="expression" dxfId="827" priority="566">
      <formula>C4="N/A"</formula>
    </cfRule>
  </conditionalFormatting>
  <conditionalFormatting sqref="E4:E14">
    <cfRule type="expression" dxfId="826" priority="565">
      <formula>C4="N/A"</formula>
    </cfRule>
  </conditionalFormatting>
  <conditionalFormatting sqref="F4:F14">
    <cfRule type="expression" dxfId="825" priority="564">
      <formula>C4="N/A"</formula>
    </cfRule>
  </conditionalFormatting>
  <conditionalFormatting sqref="G4:G14">
    <cfRule type="expression" dxfId="824" priority="550">
      <formula>C4="N/A"</formula>
    </cfRule>
  </conditionalFormatting>
  <conditionalFormatting sqref="L4:L14">
    <cfRule type="expression" dxfId="823" priority="17">
      <formula>D4=1</formula>
    </cfRule>
    <cfRule type="cellIs" dxfId="822" priority="547" stopIfTrue="1" operator="equal">
      <formula>"J"</formula>
    </cfRule>
    <cfRule type="cellIs" dxfId="821" priority="548" stopIfTrue="1" operator="equal">
      <formula>"L"</formula>
    </cfRule>
    <cfRule type="cellIs" dxfId="820" priority="549" stopIfTrue="1" operator="equal">
      <formula>"K"</formula>
    </cfRule>
  </conditionalFormatting>
  <conditionalFormatting sqref="F2">
    <cfRule type="expression" dxfId="819" priority="540" stopIfTrue="1">
      <formula>#REF!&lt;=3</formula>
    </cfRule>
  </conditionalFormatting>
  <conditionalFormatting sqref="N5:N11 N14">
    <cfRule type="cellIs" dxfId="818" priority="125" operator="equal">
      <formula>"Oui"</formula>
    </cfRule>
  </conditionalFormatting>
  <conditionalFormatting sqref="N4">
    <cfRule type="cellIs" dxfId="817" priority="123" operator="equal">
      <formula>"Oui"</formula>
    </cfRule>
  </conditionalFormatting>
  <conditionalFormatting sqref="N12">
    <cfRule type="cellIs" dxfId="816" priority="79" operator="equal">
      <formula>"Oui"</formula>
    </cfRule>
  </conditionalFormatting>
  <conditionalFormatting sqref="N13">
    <cfRule type="cellIs" dxfId="815" priority="58" operator="equal">
      <formula>"Oui"</formula>
    </cfRule>
  </conditionalFormatting>
  <conditionalFormatting sqref="G2">
    <cfRule type="expression" dxfId="814" priority="57" stopIfTrue="1">
      <formula>#REF!&gt;=7</formula>
    </cfRule>
  </conditionalFormatting>
  <conditionalFormatting sqref="H4:H10">
    <cfRule type="cellIs" dxfId="813" priority="51" operator="equal">
      <formula>"Nul"</formula>
    </cfRule>
    <cfRule type="expression" dxfId="812" priority="52">
      <formula>E4="N/A"</formula>
    </cfRule>
    <cfRule type="cellIs" dxfId="811" priority="53" stopIfTrue="1" operator="equal">
      <formula>"fort"</formula>
    </cfRule>
    <cfRule type="cellIs" dxfId="810" priority="54" stopIfTrue="1" operator="equal">
      <formula>"moyen"</formula>
    </cfRule>
    <cfRule type="cellIs" dxfId="809" priority="55" stopIfTrue="1" operator="equal">
      <formula>"faible"</formula>
    </cfRule>
    <cfRule type="cellIs" dxfId="808" priority="56" stopIfTrue="1" operator="equal">
      <formula>" "</formula>
    </cfRule>
  </conditionalFormatting>
  <conditionalFormatting sqref="H11:H14">
    <cfRule type="cellIs" dxfId="807" priority="38" operator="equal">
      <formula>"Nul"</formula>
    </cfRule>
    <cfRule type="expression" dxfId="806" priority="39">
      <formula>E11="N/A"</formula>
    </cfRule>
    <cfRule type="cellIs" dxfId="805" priority="40" stopIfTrue="1" operator="equal">
      <formula>"fort"</formula>
    </cfRule>
    <cfRule type="cellIs" dxfId="804" priority="41" stopIfTrue="1" operator="equal">
      <formula>"moyen"</formula>
    </cfRule>
    <cfRule type="cellIs" dxfId="803" priority="42" stopIfTrue="1" operator="equal">
      <formula>"faible"</formula>
    </cfRule>
    <cfRule type="cellIs" dxfId="802" priority="43" stopIfTrue="1" operator="equal">
      <formula>" "</formula>
    </cfRule>
  </conditionalFormatting>
  <conditionalFormatting sqref="I17:J17">
    <cfRule type="cellIs" dxfId="798" priority="591" operator="equal">
      <formula>"Faux"</formula>
    </cfRule>
    <cfRule type="expression" dxfId="797" priority="592">
      <formula>#REF!="Nul"</formula>
    </cfRule>
    <cfRule type="expression" dxfId="796" priority="593" stopIfTrue="1">
      <formula>#REF!="Fort"</formula>
    </cfRule>
    <cfRule type="expression" dxfId="795" priority="594" stopIfTrue="1">
      <formula>#REF!="Moyen"</formula>
    </cfRule>
    <cfRule type="expression" dxfId="794" priority="595" stopIfTrue="1">
      <formula>#REF!="Faible"</formula>
    </cfRule>
    <cfRule type="cellIs" dxfId="793" priority="596" stopIfTrue="1" operator="equal">
      <formula>0</formula>
    </cfRule>
  </conditionalFormatting>
  <conditionalFormatting sqref="K4:K14">
    <cfRule type="cellIs" dxfId="786" priority="19" operator="equal">
      <formula>" Faux"</formula>
    </cfRule>
    <cfRule type="cellIs" dxfId="785" priority="21" operator="equal">
      <formula>" Fort"</formula>
    </cfRule>
    <cfRule type="cellIs" dxfId="784" priority="22" operator="equal">
      <formula>" Moyen"</formula>
    </cfRule>
    <cfRule type="cellIs" dxfId="783" priority="23" operator="equal">
      <formula>" Faible"</formula>
    </cfRule>
    <cfRule type="cellIs" dxfId="782" priority="24" operator="equal">
      <formula>" Nul"</formula>
    </cfRule>
  </conditionalFormatting>
  <conditionalFormatting sqref="L16:L17">
    <cfRule type="expression" dxfId="63" priority="13">
      <formula>K17="Fort"</formula>
    </cfRule>
    <cfRule type="expression" dxfId="62" priority="14">
      <formula>K17="Moyen"</formula>
    </cfRule>
    <cfRule type="expression" dxfId="61" priority="15">
      <formula>K17="Faible"</formula>
    </cfRule>
    <cfRule type="expression" dxfId="60" priority="16">
      <formula>K17="Nul"</formula>
    </cfRule>
  </conditionalFormatting>
  <conditionalFormatting sqref="K17">
    <cfRule type="cellIs" dxfId="59" priority="7" operator="equal">
      <formula>"Faux"</formula>
    </cfRule>
    <cfRule type="cellIs" dxfId="58" priority="8" operator="equal">
      <formula>"Nul"</formula>
    </cfRule>
    <cfRule type="cellIs" dxfId="57" priority="9" stopIfTrue="1" operator="equal">
      <formula>"fort"</formula>
    </cfRule>
    <cfRule type="cellIs" dxfId="56" priority="10" stopIfTrue="1" operator="equal">
      <formula>"moyen"</formula>
    </cfRule>
    <cfRule type="cellIs" dxfId="55" priority="11" stopIfTrue="1" operator="equal">
      <formula>"faible"</formula>
    </cfRule>
    <cfRule type="cellIs" dxfId="54" priority="12" stopIfTrue="1" operator="equal">
      <formula>" "</formula>
    </cfRule>
  </conditionalFormatting>
  <conditionalFormatting sqref="K16">
    <cfRule type="cellIs" dxfId="53" priority="1" operator="equal">
      <formula>"Faux"</formula>
    </cfRule>
    <cfRule type="expression" dxfId="52" priority="2">
      <formula>K17="Nul"</formula>
    </cfRule>
    <cfRule type="expression" dxfId="51" priority="3" stopIfTrue="1">
      <formula>K17="Fort"</formula>
    </cfRule>
    <cfRule type="expression" dxfId="50" priority="4" stopIfTrue="1">
      <formula>K17="Moyen"</formula>
    </cfRule>
    <cfRule type="expression" dxfId="49" priority="5" stopIfTrue="1">
      <formula>K17="Faible"</formula>
    </cfRule>
    <cfRule type="cellIs" dxfId="48" priority="6" stopIfTrue="1" operator="equal">
      <formula>0</formula>
    </cfRule>
  </conditionalFormatting>
  <dataValidations count="3">
    <dataValidation type="list" allowBlank="1" showInputMessage="1" showErrorMessage="1" sqref="N4:N14" xr:uid="{00000000-0002-0000-0100-000000000000}">
      <formula1>"Oui"</formula1>
    </dataValidation>
    <dataValidation allowBlank="1" showInputMessage="1" showErrorMessage="1" prompt="N/A = sans objet" sqref="C2" xr:uid="{00000000-0002-0000-0100-000001000000}"/>
    <dataValidation type="list" allowBlank="1" showInputMessage="1" showErrorMessage="1" prompt="N/A = sans objet" sqref="C4:C14" xr:uid="{00000000-0002-0000-0100-000002000000}">
      <formula1>"N/A"</formula1>
    </dataValidation>
  </dataValidations>
  <pageMargins left="0" right="0" top="0" bottom="0" header="0" footer="0"/>
  <pageSetup paperSize="9" scale="8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R24"/>
  <sheetViews>
    <sheetView showGridLines="0" showRowColHeaders="0" workbookViewId="0">
      <pane ySplit="3" topLeftCell="A4" activePane="bottomLeft" state="frozenSplit"/>
      <selection pane="bottomLeft" activeCell="C4" sqref="C4:C10"/>
    </sheetView>
  </sheetViews>
  <sheetFormatPr baseColWidth="10" defaultColWidth="9.109375" defaultRowHeight="13.8" x14ac:dyDescent="0.3"/>
  <cols>
    <col min="1" max="1" width="1.6640625" style="25" customWidth="1"/>
    <col min="2" max="2" width="50.6640625" style="34" customWidth="1"/>
    <col min="3" max="3" width="6.6640625" style="34" customWidth="1"/>
    <col min="4" max="7" width="9.6640625" style="25" customWidth="1"/>
    <col min="8" max="9" width="0.5546875" style="117" customWidth="1"/>
    <col min="10" max="10" width="0.5546875" style="118" customWidth="1"/>
    <col min="11" max="11" width="7.77734375" style="25" customWidth="1"/>
    <col min="12" max="12" width="5.77734375" style="97" customWidth="1"/>
    <col min="13" max="13" width="1.77734375" style="8" customWidth="1"/>
    <col min="14" max="14" width="5.77734375" style="38" customWidth="1"/>
    <col min="15" max="15" width="1.6640625" style="25" customWidth="1"/>
    <col min="16" max="19" width="9.6640625" style="25" customWidth="1"/>
    <col min="20" max="20" width="0.88671875" style="25" customWidth="1"/>
    <col min="21" max="16384" width="9.109375" style="25"/>
  </cols>
  <sheetData>
    <row r="1" spans="2:18" ht="15" customHeight="1" x14ac:dyDescent="0.3">
      <c r="C1" s="148" t="s">
        <v>7</v>
      </c>
      <c r="D1" s="148"/>
      <c r="E1" s="148"/>
      <c r="F1" s="148"/>
      <c r="G1" s="148"/>
    </row>
    <row r="2" spans="2:18" ht="64.95" customHeight="1" x14ac:dyDescent="0.3">
      <c r="B2" s="94" t="s">
        <v>112</v>
      </c>
      <c r="C2" s="73" t="s">
        <v>99</v>
      </c>
      <c r="D2" s="74" t="s">
        <v>100</v>
      </c>
      <c r="E2" s="75" t="s">
        <v>101</v>
      </c>
      <c r="F2" s="76" t="s">
        <v>102</v>
      </c>
      <c r="G2" s="77" t="s">
        <v>103</v>
      </c>
      <c r="H2" s="43"/>
      <c r="K2" s="150" t="s">
        <v>0</v>
      </c>
      <c r="L2" s="151"/>
      <c r="N2" s="82" t="s">
        <v>30</v>
      </c>
    </row>
    <row r="3" spans="2:18" ht="6" customHeight="1" x14ac:dyDescent="0.3">
      <c r="B3" s="95"/>
    </row>
    <row r="4" spans="2:18" ht="33" customHeight="1" x14ac:dyDescent="0.3">
      <c r="B4" s="100" t="s">
        <v>19</v>
      </c>
      <c r="C4" s="101"/>
      <c r="D4" s="102"/>
      <c r="E4" s="102"/>
      <c r="F4" s="102"/>
      <c r="G4" s="103"/>
      <c r="H4" s="49">
        <f>SUM(D4:G4)</f>
        <v>0</v>
      </c>
      <c r="I4" s="187">
        <f t="shared" ref="I4:I10" si="0">IF(C4="N/A"," ",IF(H4&gt;1,"Faux",IF(AND(ISBLANK(D4),ISBLANK(E4),ISBLANK(F4),ISBLANK(G4)),-1,IF(D4=1,0,IF(E4=1,1,IF(F4=1,2,IF(G4=1,3," ")))))))</f>
        <v>-1</v>
      </c>
      <c r="J4" s="107">
        <f>IF(H4&gt;1,1,0)</f>
        <v>0</v>
      </c>
      <c r="K4" s="88" t="str">
        <f t="shared" ref="K4:K10" si="1">IF(H4&gt;1," Faux",IF(I4=-1," ",IF(I4=0," Nul",IF(I4=1," Faible",IF(I4=2," Moyen",IF(I4=3," Fort"))))))</f>
        <v xml:space="preserve"> </v>
      </c>
      <c r="L4" s="90" t="str">
        <f t="shared" ref="L4:L10" si="2">IF(OR(C4="N/A",H4&gt;1)," ",IF(K4=" "," ",IF(K4=" Fort","J",IF(OR(K4=" faible",K4=" nul"),"L","K"))))</f>
        <v xml:space="preserve"> </v>
      </c>
      <c r="M4" s="23">
        <f t="shared" ref="M4:M10" si="3">IF(C4="N/A",0,3)</f>
        <v>3</v>
      </c>
      <c r="N4" s="114"/>
    </row>
    <row r="5" spans="2:18" ht="33" customHeight="1" x14ac:dyDescent="0.3">
      <c r="B5" s="67" t="s">
        <v>20</v>
      </c>
      <c r="C5" s="104"/>
      <c r="D5" s="65"/>
      <c r="E5" s="65"/>
      <c r="F5" s="65"/>
      <c r="G5" s="66"/>
      <c r="H5" s="49">
        <f t="shared" ref="H5:H10" si="4">SUM(D5:G5)</f>
        <v>0</v>
      </c>
      <c r="I5" s="187">
        <f t="shared" si="0"/>
        <v>-1</v>
      </c>
      <c r="J5" s="107">
        <f t="shared" ref="J5:J10" si="5">IF(H5&gt;1,1,0)</f>
        <v>0</v>
      </c>
      <c r="K5" s="86" t="str">
        <f t="shared" si="1"/>
        <v xml:space="preserve"> </v>
      </c>
      <c r="L5" s="91" t="str">
        <f t="shared" si="2"/>
        <v xml:space="preserve"> </v>
      </c>
      <c r="M5" s="23">
        <f t="shared" si="3"/>
        <v>3</v>
      </c>
      <c r="N5" s="36" t="s">
        <v>104</v>
      </c>
    </row>
    <row r="6" spans="2:18" ht="33" customHeight="1" x14ac:dyDescent="0.3">
      <c r="B6" s="67" t="s">
        <v>63</v>
      </c>
      <c r="C6" s="104"/>
      <c r="D6" s="65"/>
      <c r="E6" s="65"/>
      <c r="F6" s="65"/>
      <c r="G6" s="66"/>
      <c r="H6" s="49">
        <f t="shared" si="4"/>
        <v>0</v>
      </c>
      <c r="I6" s="187">
        <f t="shared" si="0"/>
        <v>-1</v>
      </c>
      <c r="J6" s="107">
        <f t="shared" si="5"/>
        <v>0</v>
      </c>
      <c r="K6" s="86" t="str">
        <f t="shared" si="1"/>
        <v xml:space="preserve"> </v>
      </c>
      <c r="L6" s="91" t="str">
        <f t="shared" si="2"/>
        <v xml:space="preserve"> </v>
      </c>
      <c r="M6" s="23">
        <f t="shared" si="3"/>
        <v>3</v>
      </c>
      <c r="N6" s="36"/>
    </row>
    <row r="7" spans="2:18" ht="33" customHeight="1" x14ac:dyDescent="0.3">
      <c r="B7" s="67" t="s">
        <v>71</v>
      </c>
      <c r="C7" s="104"/>
      <c r="D7" s="65"/>
      <c r="E7" s="65"/>
      <c r="F7" s="65"/>
      <c r="G7" s="66"/>
      <c r="H7" s="49">
        <f t="shared" si="4"/>
        <v>0</v>
      </c>
      <c r="I7" s="187">
        <f t="shared" si="0"/>
        <v>-1</v>
      </c>
      <c r="J7" s="107">
        <f t="shared" si="5"/>
        <v>0</v>
      </c>
      <c r="K7" s="86" t="str">
        <f t="shared" si="1"/>
        <v xml:space="preserve"> </v>
      </c>
      <c r="L7" s="91" t="str">
        <f t="shared" si="2"/>
        <v xml:space="preserve"> </v>
      </c>
      <c r="M7" s="23">
        <f t="shared" si="3"/>
        <v>3</v>
      </c>
      <c r="N7" s="36"/>
    </row>
    <row r="8" spans="2:18" ht="33" customHeight="1" x14ac:dyDescent="0.3">
      <c r="B8" s="67" t="s">
        <v>70</v>
      </c>
      <c r="C8" s="104"/>
      <c r="D8" s="65"/>
      <c r="E8" s="65"/>
      <c r="F8" s="65"/>
      <c r="G8" s="66"/>
      <c r="H8" s="49">
        <f t="shared" si="4"/>
        <v>0</v>
      </c>
      <c r="I8" s="187">
        <f t="shared" si="0"/>
        <v>-1</v>
      </c>
      <c r="J8" s="107">
        <f t="shared" si="5"/>
        <v>0</v>
      </c>
      <c r="K8" s="86" t="str">
        <f t="shared" si="1"/>
        <v xml:space="preserve"> </v>
      </c>
      <c r="L8" s="91" t="str">
        <f t="shared" si="2"/>
        <v xml:space="preserve"> </v>
      </c>
      <c r="M8" s="23">
        <f t="shared" si="3"/>
        <v>3</v>
      </c>
      <c r="N8" s="36"/>
    </row>
    <row r="9" spans="2:18" ht="33" customHeight="1" x14ac:dyDescent="0.3">
      <c r="B9" s="67" t="s">
        <v>72</v>
      </c>
      <c r="C9" s="104"/>
      <c r="D9" s="65"/>
      <c r="E9" s="65"/>
      <c r="F9" s="65"/>
      <c r="G9" s="66"/>
      <c r="H9" s="49">
        <f t="shared" si="4"/>
        <v>0</v>
      </c>
      <c r="I9" s="187">
        <f t="shared" si="0"/>
        <v>-1</v>
      </c>
      <c r="J9" s="107">
        <f t="shared" si="5"/>
        <v>0</v>
      </c>
      <c r="K9" s="86" t="str">
        <f t="shared" si="1"/>
        <v xml:space="preserve"> </v>
      </c>
      <c r="L9" s="91" t="str">
        <f t="shared" si="2"/>
        <v xml:space="preserve"> </v>
      </c>
      <c r="M9" s="23">
        <f t="shared" si="3"/>
        <v>3</v>
      </c>
      <c r="N9" s="36"/>
    </row>
    <row r="10" spans="2:18" ht="33" customHeight="1" x14ac:dyDescent="0.3">
      <c r="B10" s="69" t="s">
        <v>21</v>
      </c>
      <c r="C10" s="105"/>
      <c r="D10" s="71"/>
      <c r="E10" s="71"/>
      <c r="F10" s="71"/>
      <c r="G10" s="72"/>
      <c r="H10" s="49">
        <f t="shared" si="4"/>
        <v>0</v>
      </c>
      <c r="I10" s="187">
        <f t="shared" si="0"/>
        <v>-1</v>
      </c>
      <c r="J10" s="107">
        <f t="shared" si="5"/>
        <v>0</v>
      </c>
      <c r="K10" s="87" t="str">
        <f t="shared" si="1"/>
        <v xml:space="preserve"> </v>
      </c>
      <c r="L10" s="92" t="str">
        <f t="shared" si="2"/>
        <v xml:space="preserve"> </v>
      </c>
      <c r="M10" s="23">
        <f t="shared" si="3"/>
        <v>3</v>
      </c>
      <c r="N10" s="115"/>
    </row>
    <row r="11" spans="2:18" ht="3" customHeight="1" x14ac:dyDescent="0.3">
      <c r="D11" s="38"/>
      <c r="E11" s="38"/>
      <c r="F11" s="38"/>
      <c r="G11" s="38"/>
      <c r="H11" s="41"/>
      <c r="J11" s="119"/>
      <c r="M11" s="56"/>
    </row>
    <row r="12" spans="2:18" ht="18" customHeight="1" x14ac:dyDescent="0.3">
      <c r="B12" s="142" t="s">
        <v>114</v>
      </c>
      <c r="C12" s="137" t="s">
        <v>6</v>
      </c>
      <c r="D12" s="146">
        <f>SUM(D4:D10)</f>
        <v>0</v>
      </c>
      <c r="E12" s="146">
        <f t="shared" ref="E12:F12" si="6">SUM(E4:E10)</f>
        <v>0</v>
      </c>
      <c r="F12" s="146">
        <f t="shared" si="6"/>
        <v>0</v>
      </c>
      <c r="G12" s="144">
        <f>SUM(G4:G10)</f>
        <v>0</v>
      </c>
      <c r="H12" s="112"/>
      <c r="J12" s="98">
        <f>SUM(J4:J10)</f>
        <v>0</v>
      </c>
      <c r="K12" s="174">
        <f>IF(J12&gt;0,"Faux",SUM(I4:I10)/(SUM(M4:M10)/3))</f>
        <v>-1</v>
      </c>
      <c r="L12" s="168" t="str">
        <f>IF(OR(C12="N/A",K13="Faux")," ",IF(K13=" "," ",IF(K13="Fort","J",IF(OR(K13="faible",K13="nul"),"L","K"))))</f>
        <v xml:space="preserve"> </v>
      </c>
      <c r="M12" s="23">
        <f>SUM(M4:M10)</f>
        <v>21</v>
      </c>
      <c r="P12" s="24">
        <f>IF(SUM(I4:I10)&lt;0,0%,SUM(I4:I10)/SUM(M4:M10))</f>
        <v>0</v>
      </c>
      <c r="Q12" s="24">
        <f>100%-P12</f>
        <v>1</v>
      </c>
    </row>
    <row r="13" spans="2:18" ht="18" customHeight="1" x14ac:dyDescent="0.3">
      <c r="B13" s="143"/>
      <c r="C13" s="138"/>
      <c r="D13" s="147"/>
      <c r="E13" s="147"/>
      <c r="F13" s="147"/>
      <c r="G13" s="145"/>
      <c r="H13" s="112"/>
      <c r="I13" s="120"/>
      <c r="J13" s="50"/>
      <c r="K13" s="175" t="str">
        <f>IF(J12&gt;0,"Faux",IF(K12&lt;0," ",IF(K12=0,"Nul",IF(K12&lt;1.5,"Faible",IF(K12&lt;2.5,"Moyen",IF(K12&gt;=2.5,"Fort"))))))</f>
        <v xml:space="preserve"> </v>
      </c>
      <c r="L13" s="168"/>
      <c r="M13" s="26"/>
      <c r="P13" s="23"/>
      <c r="Q13" s="24"/>
      <c r="R13" s="24"/>
    </row>
    <row r="14" spans="2:18" s="1" customFormat="1" ht="6" customHeight="1" x14ac:dyDescent="0.3">
      <c r="B14" s="2"/>
      <c r="C14" s="2"/>
      <c r="H14" s="42"/>
      <c r="I14" s="42"/>
      <c r="J14" s="118"/>
      <c r="L14" s="99"/>
      <c r="M14" s="8"/>
      <c r="N14" s="3"/>
    </row>
    <row r="15" spans="2:18" s="1" customFormat="1" ht="20.100000000000001" customHeight="1" x14ac:dyDescent="0.3">
      <c r="B15" s="93" t="s">
        <v>92</v>
      </c>
      <c r="C15" s="2"/>
      <c r="H15" s="42"/>
      <c r="J15" s="11"/>
      <c r="L15" s="7"/>
      <c r="M15" s="8"/>
      <c r="N15" s="81"/>
    </row>
    <row r="16" spans="2:18" s="1" customFormat="1" ht="20.100000000000001" customHeight="1" x14ac:dyDescent="0.3">
      <c r="B16" s="176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8"/>
    </row>
    <row r="17" spans="2:14" s="1" customFormat="1" ht="20.100000000000001" customHeight="1" x14ac:dyDescent="0.3">
      <c r="B17" s="179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1"/>
    </row>
    <row r="18" spans="2:14" s="1" customFormat="1" ht="20.100000000000001" customHeight="1" x14ac:dyDescent="0.3">
      <c r="B18" s="179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1"/>
    </row>
    <row r="19" spans="2:14" s="1" customFormat="1" ht="20.100000000000001" customHeight="1" x14ac:dyDescent="0.3">
      <c r="B19" s="179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1"/>
    </row>
    <row r="20" spans="2:14" s="1" customFormat="1" ht="20.100000000000001" customHeight="1" x14ac:dyDescent="0.3">
      <c r="B20" s="179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1"/>
    </row>
    <row r="21" spans="2:14" s="1" customFormat="1" ht="20.100000000000001" customHeight="1" x14ac:dyDescent="0.3">
      <c r="B21" s="179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1"/>
    </row>
    <row r="22" spans="2:14" s="1" customFormat="1" ht="20.100000000000001" customHeight="1" x14ac:dyDescent="0.3">
      <c r="B22" s="179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1"/>
    </row>
    <row r="23" spans="2:14" s="1" customFormat="1" ht="20.100000000000001" customHeight="1" x14ac:dyDescent="0.3">
      <c r="B23" s="179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1"/>
    </row>
    <row r="24" spans="2:14" s="1" customFormat="1" ht="20.100000000000001" customHeight="1" x14ac:dyDescent="0.3">
      <c r="B24" s="182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4"/>
    </row>
  </sheetData>
  <sheetProtection formatCells="0" formatColumns="0" formatRows="0" insertColumns="0" insertRows="0" insertHyperlinks="0" deleteColumns="0" deleteRows="0" sort="0" autoFilter="0" pivotTables="0"/>
  <mergeCells count="18">
    <mergeCell ref="B20:N20"/>
    <mergeCell ref="B21:N21"/>
    <mergeCell ref="B22:N22"/>
    <mergeCell ref="B23:N23"/>
    <mergeCell ref="B24:N24"/>
    <mergeCell ref="C1:G1"/>
    <mergeCell ref="B16:N16"/>
    <mergeCell ref="B17:N17"/>
    <mergeCell ref="B18:N18"/>
    <mergeCell ref="B19:N19"/>
    <mergeCell ref="G12:G13"/>
    <mergeCell ref="L12:L13"/>
    <mergeCell ref="K2:L2"/>
    <mergeCell ref="B12:B13"/>
    <mergeCell ref="C12:C13"/>
    <mergeCell ref="D12:D13"/>
    <mergeCell ref="E12:E13"/>
    <mergeCell ref="F12:F13"/>
  </mergeCells>
  <conditionalFormatting sqref="H12:H13">
    <cfRule type="cellIs" dxfId="781" priority="605" operator="equal">
      <formula>"Nul"</formula>
    </cfRule>
    <cfRule type="cellIs" dxfId="780" priority="606" stopIfTrue="1" operator="equal">
      <formula>"fort"</formula>
    </cfRule>
    <cfRule type="cellIs" dxfId="779" priority="607" stopIfTrue="1" operator="equal">
      <formula>"moyen"</formula>
    </cfRule>
    <cfRule type="cellIs" dxfId="778" priority="608" stopIfTrue="1" operator="equal">
      <formula>"faible"</formula>
    </cfRule>
    <cfRule type="cellIs" dxfId="777" priority="609" stopIfTrue="1" operator="equal">
      <formula>" "</formula>
    </cfRule>
  </conditionalFormatting>
  <conditionalFormatting sqref="C7:C10">
    <cfRule type="cellIs" dxfId="776" priority="522" operator="equal">
      <formula>"N/A"</formula>
    </cfRule>
  </conditionalFormatting>
  <conditionalFormatting sqref="C5">
    <cfRule type="cellIs" dxfId="775" priority="521" operator="equal">
      <formula>"N/A"</formula>
    </cfRule>
  </conditionalFormatting>
  <conditionalFormatting sqref="C6">
    <cfRule type="cellIs" dxfId="774" priority="520" operator="equal">
      <formula>"N/A"</formula>
    </cfRule>
  </conditionalFormatting>
  <conditionalFormatting sqref="C4:C10">
    <cfRule type="cellIs" dxfId="773" priority="519" operator="equal">
      <formula>"N/A"</formula>
    </cfRule>
  </conditionalFormatting>
  <conditionalFormatting sqref="D4:D10">
    <cfRule type="expression" dxfId="772" priority="518">
      <formula>C4="N/A"</formula>
    </cfRule>
  </conditionalFormatting>
  <conditionalFormatting sqref="E4:E10">
    <cfRule type="expression" dxfId="771" priority="517">
      <formula>C4="N/A"</formula>
    </cfRule>
  </conditionalFormatting>
  <conditionalFormatting sqref="F4:F10">
    <cfRule type="expression" dxfId="770" priority="516">
      <formula>C4="N/A"</formula>
    </cfRule>
  </conditionalFormatting>
  <conditionalFormatting sqref="G4:G10">
    <cfRule type="expression" dxfId="769" priority="515">
      <formula>C4="N/A"</formula>
    </cfRule>
  </conditionalFormatting>
  <conditionalFormatting sqref="N4">
    <cfRule type="cellIs" dxfId="768" priority="138" operator="equal">
      <formula>"Oui"</formula>
    </cfRule>
  </conditionalFormatting>
  <conditionalFormatting sqref="N5:N10">
    <cfRule type="cellIs" dxfId="767" priority="137" operator="equal">
      <formula>"Oui"</formula>
    </cfRule>
  </conditionalFormatting>
  <conditionalFormatting sqref="H4:H10">
    <cfRule type="cellIs" dxfId="766" priority="124" operator="equal">
      <formula>"Nul"</formula>
    </cfRule>
    <cfRule type="expression" dxfId="765" priority="125">
      <formula>E4="N/A"</formula>
    </cfRule>
    <cfRule type="cellIs" dxfId="764" priority="126" stopIfTrue="1" operator="equal">
      <formula>"fort"</formula>
    </cfRule>
    <cfRule type="cellIs" dxfId="763" priority="127" stopIfTrue="1" operator="equal">
      <formula>"moyen"</formula>
    </cfRule>
    <cfRule type="cellIs" dxfId="762" priority="128" stopIfTrue="1" operator="equal">
      <formula>"faible"</formula>
    </cfRule>
    <cfRule type="cellIs" dxfId="761" priority="129" stopIfTrue="1" operator="equal">
      <formula>" "</formula>
    </cfRule>
  </conditionalFormatting>
  <conditionalFormatting sqref="E2">
    <cfRule type="expression" dxfId="760" priority="90" stopIfTrue="1">
      <formula>#REF!&lt;=3</formula>
    </cfRule>
  </conditionalFormatting>
  <conditionalFormatting sqref="D2">
    <cfRule type="expression" dxfId="759" priority="89" stopIfTrue="1">
      <formula>#REF!&lt;=3</formula>
    </cfRule>
  </conditionalFormatting>
  <conditionalFormatting sqref="F2">
    <cfRule type="expression" dxfId="758" priority="88" stopIfTrue="1">
      <formula>#REF!&lt;=3</formula>
    </cfRule>
  </conditionalFormatting>
  <conditionalFormatting sqref="G2">
    <cfRule type="expression" dxfId="757" priority="87" stopIfTrue="1">
      <formula>#REF!&gt;=7</formula>
    </cfRule>
  </conditionalFormatting>
  <conditionalFormatting sqref="L4:L10">
    <cfRule type="expression" dxfId="756" priority="69">
      <formula>D4=1</formula>
    </cfRule>
    <cfRule type="cellIs" dxfId="755" priority="75" stopIfTrue="1" operator="equal">
      <formula>"J"</formula>
    </cfRule>
    <cfRule type="cellIs" dxfId="754" priority="76" stopIfTrue="1" operator="equal">
      <formula>"L"</formula>
    </cfRule>
    <cfRule type="cellIs" dxfId="753" priority="77" stopIfTrue="1" operator="equal">
      <formula>"K"</formula>
    </cfRule>
  </conditionalFormatting>
  <conditionalFormatting sqref="K4:K10">
    <cfRule type="cellIs" dxfId="752" priority="70" operator="equal">
      <formula>" Faux"</formula>
    </cfRule>
    <cfRule type="cellIs" dxfId="751" priority="71" operator="equal">
      <formula>" Fort"</formula>
    </cfRule>
    <cfRule type="cellIs" dxfId="750" priority="72" operator="equal">
      <formula>" Moyen"</formula>
    </cfRule>
    <cfRule type="cellIs" dxfId="749" priority="73" operator="equal">
      <formula>" Faible"</formula>
    </cfRule>
    <cfRule type="cellIs" dxfId="748" priority="74" operator="equal">
      <formula>" Nul"</formula>
    </cfRule>
  </conditionalFormatting>
  <conditionalFormatting sqref="B12">
    <cfRule type="expression" dxfId="747" priority="67" stopIfTrue="1">
      <formula>#REF!&lt;=3</formula>
    </cfRule>
  </conditionalFormatting>
  <conditionalFormatting sqref="B12">
    <cfRule type="expression" dxfId="746" priority="68" stopIfTrue="1">
      <formula>#REF!&lt;=3</formula>
    </cfRule>
  </conditionalFormatting>
  <conditionalFormatting sqref="J13">
    <cfRule type="cellIs" dxfId="745" priority="61" operator="equal">
      <formula>"Faux"</formula>
    </cfRule>
    <cfRule type="expression" dxfId="744" priority="62">
      <formula>#REF!="Nul"</formula>
    </cfRule>
    <cfRule type="expression" dxfId="743" priority="63" stopIfTrue="1">
      <formula>#REF!="Fort"</formula>
    </cfRule>
    <cfRule type="expression" dxfId="742" priority="64" stopIfTrue="1">
      <formula>#REF!="Moyen"</formula>
    </cfRule>
    <cfRule type="expression" dxfId="741" priority="65" stopIfTrue="1">
      <formula>#REF!="Faible"</formula>
    </cfRule>
    <cfRule type="cellIs" dxfId="740" priority="66" stopIfTrue="1" operator="equal">
      <formula>0</formula>
    </cfRule>
  </conditionalFormatting>
  <conditionalFormatting sqref="I13">
    <cfRule type="cellIs" dxfId="739" priority="647" operator="equal">
      <formula>"Faux"</formula>
    </cfRule>
    <cfRule type="expression" dxfId="738" priority="648">
      <formula>#REF!="Nul"</formula>
    </cfRule>
    <cfRule type="expression" dxfId="737" priority="649" stopIfTrue="1">
      <formula>#REF!="Fort"</formula>
    </cfRule>
    <cfRule type="expression" dxfId="736" priority="650" stopIfTrue="1">
      <formula>#REF!="Moyen"</formula>
    </cfRule>
    <cfRule type="expression" dxfId="735" priority="651" stopIfTrue="1">
      <formula>#REF!="Faible"</formula>
    </cfRule>
    <cfRule type="cellIs" dxfId="734" priority="652" stopIfTrue="1" operator="equal">
      <formula>0</formula>
    </cfRule>
  </conditionalFormatting>
  <conditionalFormatting sqref="J12">
    <cfRule type="cellIs" dxfId="733" priority="44" operator="equal">
      <formula>"Nul"</formula>
    </cfRule>
    <cfRule type="cellIs" dxfId="732" priority="45" stopIfTrue="1" operator="equal">
      <formula>"fort"</formula>
    </cfRule>
    <cfRule type="cellIs" dxfId="731" priority="46" stopIfTrue="1" operator="equal">
      <formula>"moyen"</formula>
    </cfRule>
    <cfRule type="cellIs" dxfId="730" priority="47" stopIfTrue="1" operator="equal">
      <formula>"faible"</formula>
    </cfRule>
    <cfRule type="cellIs" dxfId="729" priority="48" stopIfTrue="1" operator="equal">
      <formula>" "</formula>
    </cfRule>
  </conditionalFormatting>
  <conditionalFormatting sqref="L12:L13">
    <cfRule type="expression" dxfId="108" priority="13">
      <formula>K13="Fort"</formula>
    </cfRule>
    <cfRule type="expression" dxfId="109" priority="14">
      <formula>K13="Moyen"</formula>
    </cfRule>
    <cfRule type="expression" dxfId="110" priority="15">
      <formula>K13="Faible"</formula>
    </cfRule>
    <cfRule type="expression" dxfId="111" priority="16">
      <formula>K13="Nul"</formula>
    </cfRule>
  </conditionalFormatting>
  <conditionalFormatting sqref="K13">
    <cfRule type="cellIs" dxfId="107" priority="7" operator="equal">
      <formula>"Faux"</formula>
    </cfRule>
    <cfRule type="cellIs" dxfId="106" priority="8" operator="equal">
      <formula>"Nul"</formula>
    </cfRule>
    <cfRule type="cellIs" dxfId="105" priority="9" stopIfTrue="1" operator="equal">
      <formula>"fort"</formula>
    </cfRule>
    <cfRule type="cellIs" dxfId="104" priority="10" stopIfTrue="1" operator="equal">
      <formula>"moyen"</formula>
    </cfRule>
    <cfRule type="cellIs" dxfId="103" priority="11" stopIfTrue="1" operator="equal">
      <formula>"faible"</formula>
    </cfRule>
    <cfRule type="cellIs" dxfId="102" priority="12" stopIfTrue="1" operator="equal">
      <formula>" "</formula>
    </cfRule>
  </conditionalFormatting>
  <conditionalFormatting sqref="K12">
    <cfRule type="cellIs" dxfId="101" priority="1" operator="equal">
      <formula>"Faux"</formula>
    </cfRule>
    <cfRule type="expression" dxfId="100" priority="2">
      <formula>K13="Nul"</formula>
    </cfRule>
    <cfRule type="expression" dxfId="99" priority="3" stopIfTrue="1">
      <formula>K13="Fort"</formula>
    </cfRule>
    <cfRule type="expression" dxfId="98" priority="4" stopIfTrue="1">
      <formula>K13="Moyen"</formula>
    </cfRule>
    <cfRule type="expression" dxfId="97" priority="5" stopIfTrue="1">
      <formula>K13="Faible"</formula>
    </cfRule>
    <cfRule type="cellIs" dxfId="96" priority="6" stopIfTrue="1" operator="equal">
      <formula>0</formula>
    </cfRule>
  </conditionalFormatting>
  <dataValidations count="3">
    <dataValidation type="list" allowBlank="1" showInputMessage="1" showErrorMessage="1" sqref="N4:N10" xr:uid="{00000000-0002-0000-0200-000000000000}">
      <formula1>"Oui"</formula1>
    </dataValidation>
    <dataValidation type="list" allowBlank="1" showInputMessage="1" showErrorMessage="1" prompt="N/A = sans objet" sqref="C4:C10" xr:uid="{00000000-0002-0000-0200-000001000000}">
      <formula1>"N/A"</formula1>
    </dataValidation>
    <dataValidation allowBlank="1" showInputMessage="1" showErrorMessage="1" prompt="N/A = sans objet" sqref="C2" xr:uid="{B7365C56-AEC9-4E56-8DA4-BE2629817D46}"/>
  </dataValidations>
  <pageMargins left="0" right="0" top="0" bottom="0" header="0" footer="0"/>
  <pageSetup paperSize="9" scale="86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3" stopIfTrue="1" id="{5DE35C88-5CF0-43B3-8BB2-B98EFDE64C97}">
            <xm:f>'Stratégie commerciale'!#REF!&gt;=7</xm:f>
            <x14:dxf>
              <font>
                <b/>
                <i val="0"/>
              </font>
            </x14:dxf>
          </x14:cfRule>
          <xm:sqref>H2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R24"/>
  <sheetViews>
    <sheetView showGridLines="0" showRowColHeaders="0" workbookViewId="0">
      <pane ySplit="3" topLeftCell="A4" activePane="bottomLeft" state="frozenSplit"/>
      <selection pane="bottomLeft" activeCell="C4" sqref="C4:C10"/>
    </sheetView>
  </sheetViews>
  <sheetFormatPr baseColWidth="10" defaultColWidth="9.109375" defaultRowHeight="13.8" x14ac:dyDescent="0.3"/>
  <cols>
    <col min="1" max="1" width="1.6640625" style="25" customWidth="1"/>
    <col min="2" max="2" width="52.33203125" style="34" customWidth="1"/>
    <col min="3" max="3" width="6.6640625" style="34" customWidth="1"/>
    <col min="4" max="7" width="9.6640625" style="25" customWidth="1"/>
    <col min="8" max="8" width="0.5546875" style="34" customWidth="1"/>
    <col min="9" max="10" width="0.5546875" style="25" customWidth="1"/>
    <col min="11" max="11" width="7.77734375" style="25" customWidth="1"/>
    <col min="12" max="12" width="5.77734375" style="7" customWidth="1"/>
    <col min="13" max="13" width="1.77734375" style="8" customWidth="1"/>
    <col min="14" max="14" width="5.77734375" style="38" customWidth="1"/>
    <col min="15" max="15" width="1.6640625" style="25" customWidth="1"/>
    <col min="16" max="19" width="9.6640625" style="25" customWidth="1"/>
    <col min="20" max="20" width="0.88671875" style="25" customWidth="1"/>
    <col min="21" max="16384" width="9.109375" style="25"/>
  </cols>
  <sheetData>
    <row r="1" spans="2:18" ht="15" customHeight="1" x14ac:dyDescent="0.3">
      <c r="C1" s="148" t="s">
        <v>7</v>
      </c>
      <c r="D1" s="148"/>
      <c r="E1" s="148"/>
      <c r="F1" s="148"/>
      <c r="G1" s="148"/>
    </row>
    <row r="2" spans="2:18" ht="64.95" customHeight="1" x14ac:dyDescent="0.3">
      <c r="B2" s="94" t="s">
        <v>113</v>
      </c>
      <c r="C2" s="73" t="s">
        <v>99</v>
      </c>
      <c r="D2" s="74" t="s">
        <v>100</v>
      </c>
      <c r="E2" s="75" t="s">
        <v>101</v>
      </c>
      <c r="F2" s="76" t="s">
        <v>102</v>
      </c>
      <c r="G2" s="77" t="s">
        <v>103</v>
      </c>
      <c r="H2" s="109"/>
      <c r="K2" s="150" t="s">
        <v>0</v>
      </c>
      <c r="L2" s="151"/>
      <c r="N2" s="82" t="s">
        <v>30</v>
      </c>
    </row>
    <row r="3" spans="2:18" ht="6" customHeight="1" x14ac:dyDescent="0.3">
      <c r="B3" s="95"/>
      <c r="H3" s="40"/>
      <c r="I3" s="40"/>
      <c r="J3" s="40"/>
      <c r="L3" s="40"/>
      <c r="M3" s="40"/>
      <c r="P3" s="40"/>
      <c r="Q3" s="40"/>
    </row>
    <row r="4" spans="2:18" ht="33" customHeight="1" x14ac:dyDescent="0.3">
      <c r="B4" s="116" t="s">
        <v>22</v>
      </c>
      <c r="C4" s="101"/>
      <c r="D4" s="102"/>
      <c r="E4" s="102"/>
      <c r="F4" s="102"/>
      <c r="G4" s="103"/>
      <c r="H4" s="188">
        <f>SUM(D4:G4)</f>
        <v>0</v>
      </c>
      <c r="I4" s="187">
        <f t="shared" ref="I4:I10" si="0">IF(C4="N/A"," ",IF(H4&gt;1,"Faux",IF(AND(ISBLANK(D4),ISBLANK(E4),ISBLANK(F4),ISBLANK(G4)),-1,IF(D4=1,0,IF(E4=1,1,IF(F4=1,2,IF(G4=1,3," ")))))))</f>
        <v>-1</v>
      </c>
      <c r="J4" s="107">
        <f t="shared" ref="J4:J10" si="1">IF(H4&gt;1,1,0)</f>
        <v>0</v>
      </c>
      <c r="K4" s="88" t="str">
        <f t="shared" ref="K4:K10" si="2">IF(H4&gt;1," Faux",IF(I4=-1," ",IF(I4=0," Nul",IF(I4=1," Faible",IF(I4=2," Moyen",IF(I4=3," Fort"))))))</f>
        <v xml:space="preserve"> </v>
      </c>
      <c r="L4" s="90" t="str">
        <f t="shared" ref="L4:L10" si="3">IF(OR(C4="N/A",H4&gt;1)," ",IF(K4=" "," ",IF(K4=" Fort","J",IF(OR(K4=" faible",K4=" nul"),"L","K"))))</f>
        <v xml:space="preserve"> </v>
      </c>
      <c r="M4" s="23">
        <f t="shared" ref="M4:M10" si="4">IF(C4="N/A",0,3)</f>
        <v>3</v>
      </c>
      <c r="N4" s="78"/>
    </row>
    <row r="5" spans="2:18" ht="33" customHeight="1" x14ac:dyDescent="0.3">
      <c r="B5" s="67" t="s">
        <v>44</v>
      </c>
      <c r="C5" s="104"/>
      <c r="D5" s="65"/>
      <c r="E5" s="65"/>
      <c r="F5" s="65"/>
      <c r="G5" s="66"/>
      <c r="H5" s="188">
        <f t="shared" ref="H5:H10" si="5">SUM(D5:G5)</f>
        <v>0</v>
      </c>
      <c r="I5" s="187">
        <f t="shared" si="0"/>
        <v>-1</v>
      </c>
      <c r="J5" s="107">
        <f t="shared" si="1"/>
        <v>0</v>
      </c>
      <c r="K5" s="86" t="str">
        <f t="shared" si="2"/>
        <v xml:space="preserve"> </v>
      </c>
      <c r="L5" s="91" t="str">
        <f t="shared" si="3"/>
        <v xml:space="preserve"> </v>
      </c>
      <c r="M5" s="23">
        <f t="shared" si="4"/>
        <v>3</v>
      </c>
      <c r="N5" s="36"/>
    </row>
    <row r="6" spans="2:18" ht="33" customHeight="1" x14ac:dyDescent="0.3">
      <c r="B6" s="67" t="s">
        <v>23</v>
      </c>
      <c r="C6" s="104"/>
      <c r="D6" s="65"/>
      <c r="E6" s="65"/>
      <c r="F6" s="65"/>
      <c r="G6" s="66"/>
      <c r="H6" s="188">
        <f t="shared" si="5"/>
        <v>0</v>
      </c>
      <c r="I6" s="187">
        <f t="shared" si="0"/>
        <v>-1</v>
      </c>
      <c r="J6" s="107">
        <f t="shared" si="1"/>
        <v>0</v>
      </c>
      <c r="K6" s="86" t="str">
        <f t="shared" si="2"/>
        <v xml:space="preserve"> </v>
      </c>
      <c r="L6" s="91" t="str">
        <f t="shared" si="3"/>
        <v xml:space="preserve"> </v>
      </c>
      <c r="M6" s="23">
        <f t="shared" si="4"/>
        <v>3</v>
      </c>
      <c r="N6" s="36"/>
    </row>
    <row r="7" spans="2:18" ht="33" customHeight="1" x14ac:dyDescent="0.3">
      <c r="B7" s="67" t="s">
        <v>73</v>
      </c>
      <c r="C7" s="104"/>
      <c r="D7" s="65"/>
      <c r="E7" s="65"/>
      <c r="F7" s="65"/>
      <c r="G7" s="66"/>
      <c r="H7" s="188">
        <f t="shared" si="5"/>
        <v>0</v>
      </c>
      <c r="I7" s="187">
        <f t="shared" si="0"/>
        <v>-1</v>
      </c>
      <c r="J7" s="107">
        <f t="shared" si="1"/>
        <v>0</v>
      </c>
      <c r="K7" s="86" t="str">
        <f t="shared" si="2"/>
        <v xml:space="preserve"> </v>
      </c>
      <c r="L7" s="91" t="str">
        <f t="shared" si="3"/>
        <v xml:space="preserve"> </v>
      </c>
      <c r="M7" s="23">
        <f t="shared" si="4"/>
        <v>3</v>
      </c>
      <c r="N7" s="36" t="s">
        <v>104</v>
      </c>
    </row>
    <row r="8" spans="2:18" ht="45" customHeight="1" x14ac:dyDescent="0.3">
      <c r="B8" s="67" t="s">
        <v>45</v>
      </c>
      <c r="C8" s="104"/>
      <c r="D8" s="65"/>
      <c r="E8" s="65"/>
      <c r="F8" s="65"/>
      <c r="G8" s="66"/>
      <c r="H8" s="188">
        <f t="shared" si="5"/>
        <v>0</v>
      </c>
      <c r="I8" s="187">
        <f t="shared" si="0"/>
        <v>-1</v>
      </c>
      <c r="J8" s="107">
        <f t="shared" si="1"/>
        <v>0</v>
      </c>
      <c r="K8" s="86" t="str">
        <f t="shared" si="2"/>
        <v xml:space="preserve"> </v>
      </c>
      <c r="L8" s="91" t="str">
        <f t="shared" si="3"/>
        <v xml:space="preserve"> </v>
      </c>
      <c r="M8" s="23">
        <f t="shared" si="4"/>
        <v>3</v>
      </c>
      <c r="N8" s="36"/>
    </row>
    <row r="9" spans="2:18" ht="33" customHeight="1" x14ac:dyDescent="0.3">
      <c r="B9" s="67" t="s">
        <v>25</v>
      </c>
      <c r="C9" s="104"/>
      <c r="D9" s="65"/>
      <c r="E9" s="65"/>
      <c r="F9" s="65"/>
      <c r="G9" s="66"/>
      <c r="H9" s="188">
        <f t="shared" si="5"/>
        <v>0</v>
      </c>
      <c r="I9" s="187">
        <f t="shared" si="0"/>
        <v>-1</v>
      </c>
      <c r="J9" s="107">
        <f t="shared" si="1"/>
        <v>0</v>
      </c>
      <c r="K9" s="86" t="str">
        <f t="shared" si="2"/>
        <v xml:space="preserve"> </v>
      </c>
      <c r="L9" s="91" t="str">
        <f t="shared" si="3"/>
        <v xml:space="preserve"> </v>
      </c>
      <c r="M9" s="23">
        <f t="shared" si="4"/>
        <v>3</v>
      </c>
      <c r="N9" s="36"/>
    </row>
    <row r="10" spans="2:18" ht="33" customHeight="1" x14ac:dyDescent="0.3">
      <c r="B10" s="69" t="s">
        <v>24</v>
      </c>
      <c r="C10" s="105"/>
      <c r="D10" s="71"/>
      <c r="E10" s="71"/>
      <c r="F10" s="71"/>
      <c r="G10" s="72"/>
      <c r="H10" s="188">
        <f t="shared" si="5"/>
        <v>0</v>
      </c>
      <c r="I10" s="187">
        <f t="shared" si="0"/>
        <v>-1</v>
      </c>
      <c r="J10" s="107">
        <f t="shared" si="1"/>
        <v>0</v>
      </c>
      <c r="K10" s="87" t="str">
        <f t="shared" si="2"/>
        <v xml:space="preserve"> </v>
      </c>
      <c r="L10" s="92" t="str">
        <f t="shared" si="3"/>
        <v xml:space="preserve"> </v>
      </c>
      <c r="M10" s="23">
        <f t="shared" si="4"/>
        <v>3</v>
      </c>
      <c r="N10" s="79"/>
    </row>
    <row r="11" spans="2:18" ht="3" customHeight="1" x14ac:dyDescent="0.3">
      <c r="D11" s="38"/>
      <c r="E11" s="38"/>
      <c r="F11" s="38"/>
      <c r="G11" s="38"/>
      <c r="L11" s="97"/>
      <c r="M11" s="56"/>
    </row>
    <row r="12" spans="2:18" ht="18" customHeight="1" x14ac:dyDescent="0.3">
      <c r="B12" s="142" t="s">
        <v>74</v>
      </c>
      <c r="C12" s="137" t="s">
        <v>6</v>
      </c>
      <c r="D12" s="146">
        <f>SUM(D4:D10)</f>
        <v>0</v>
      </c>
      <c r="E12" s="146">
        <f t="shared" ref="E12:F12" si="6">SUM(E4:E10)</f>
        <v>0</v>
      </c>
      <c r="F12" s="146">
        <f t="shared" si="6"/>
        <v>0</v>
      </c>
      <c r="G12" s="144">
        <f>SUM(G4:G10)</f>
        <v>0</v>
      </c>
      <c r="H12" s="110"/>
      <c r="J12" s="49">
        <f>SUM(J4:J10)</f>
        <v>0</v>
      </c>
      <c r="K12" s="174">
        <f>IF(J12&gt;0,"Faux",SUM(I4:I10)/(SUM(M4:M10)/3))</f>
        <v>-1</v>
      </c>
      <c r="L12" s="168" t="str">
        <f>IF(OR(C12="N/A",K13="Faux")," ",IF(K13=" "," ",IF(K13="Fort","J",IF(OR(K13="faible",K13="nul"),"L","K"))))</f>
        <v xml:space="preserve"> </v>
      </c>
      <c r="M12" s="23">
        <f>SUM(M4:M10)</f>
        <v>21</v>
      </c>
      <c r="P12" s="24">
        <f>IF(SUM(I4:I10)&lt;0,0%,SUM(I4:I10)/SUM(M4:M10))</f>
        <v>0</v>
      </c>
      <c r="Q12" s="24">
        <f>100%-P12</f>
        <v>1</v>
      </c>
    </row>
    <row r="13" spans="2:18" ht="18" customHeight="1" x14ac:dyDescent="0.3">
      <c r="B13" s="143"/>
      <c r="C13" s="138"/>
      <c r="D13" s="147"/>
      <c r="E13" s="147"/>
      <c r="F13" s="147"/>
      <c r="G13" s="145"/>
      <c r="H13" s="110"/>
      <c r="I13" s="106"/>
      <c r="J13" s="49"/>
      <c r="K13" s="175" t="str">
        <f>IF(J12&gt;0,"Faux",IF(K12&lt;0," ",IF(K12=0,"Nul",IF(K12&lt;1.5,"Faible",IF(K12&lt;2.5,"Moyen",IF(K12&gt;=2.5,"Fort"))))))</f>
        <v xml:space="preserve"> </v>
      </c>
      <c r="L13" s="168"/>
      <c r="M13" s="26"/>
      <c r="P13" s="23"/>
      <c r="Q13" s="24"/>
      <c r="R13" s="24"/>
    </row>
    <row r="14" spans="2:18" s="1" customFormat="1" ht="6" customHeight="1" x14ac:dyDescent="0.3">
      <c r="B14" s="2"/>
      <c r="C14" s="2"/>
      <c r="H14" s="111"/>
      <c r="J14" s="11"/>
      <c r="L14" s="7"/>
      <c r="M14" s="8"/>
      <c r="N14" s="3"/>
    </row>
    <row r="15" spans="2:18" s="1" customFormat="1" ht="20.100000000000001" customHeight="1" x14ac:dyDescent="0.3">
      <c r="B15" s="93" t="s">
        <v>92</v>
      </c>
      <c r="C15" s="2"/>
      <c r="H15" s="42"/>
      <c r="J15" s="11"/>
      <c r="L15" s="7"/>
      <c r="M15" s="8"/>
      <c r="N15" s="81"/>
    </row>
    <row r="16" spans="2:18" s="1" customFormat="1" ht="20.100000000000001" customHeight="1" x14ac:dyDescent="0.3">
      <c r="B16" s="176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8"/>
    </row>
    <row r="17" spans="2:14" s="1" customFormat="1" ht="20.100000000000001" customHeight="1" x14ac:dyDescent="0.3">
      <c r="B17" s="179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1"/>
    </row>
    <row r="18" spans="2:14" s="1" customFormat="1" ht="20.100000000000001" customHeight="1" x14ac:dyDescent="0.3">
      <c r="B18" s="179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1"/>
    </row>
    <row r="19" spans="2:14" s="1" customFormat="1" ht="20.100000000000001" customHeight="1" x14ac:dyDescent="0.3">
      <c r="B19" s="179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1"/>
    </row>
    <row r="20" spans="2:14" s="1" customFormat="1" ht="20.100000000000001" customHeight="1" x14ac:dyDescent="0.3">
      <c r="B20" s="179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1"/>
    </row>
    <row r="21" spans="2:14" s="1" customFormat="1" ht="20.100000000000001" customHeight="1" x14ac:dyDescent="0.3">
      <c r="B21" s="179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1"/>
    </row>
    <row r="22" spans="2:14" s="1" customFormat="1" ht="20.100000000000001" customHeight="1" x14ac:dyDescent="0.3">
      <c r="B22" s="179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1"/>
    </row>
    <row r="23" spans="2:14" s="1" customFormat="1" ht="20.100000000000001" customHeight="1" x14ac:dyDescent="0.3">
      <c r="B23" s="179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1"/>
    </row>
    <row r="24" spans="2:14" s="1" customFormat="1" ht="20.100000000000001" customHeight="1" x14ac:dyDescent="0.3">
      <c r="B24" s="182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4"/>
    </row>
  </sheetData>
  <sheetProtection formatCells="0" formatColumns="0" formatRows="0" insertColumns="0" insertRows="0" insertHyperlinks="0" deleteColumns="0" deleteRows="0" sort="0" autoFilter="0" pivotTables="0"/>
  <mergeCells count="18">
    <mergeCell ref="B20:N20"/>
    <mergeCell ref="B21:N21"/>
    <mergeCell ref="B22:N22"/>
    <mergeCell ref="B23:N23"/>
    <mergeCell ref="B24:N24"/>
    <mergeCell ref="C1:G1"/>
    <mergeCell ref="B16:N16"/>
    <mergeCell ref="B17:N17"/>
    <mergeCell ref="B18:N18"/>
    <mergeCell ref="B19:N19"/>
    <mergeCell ref="B12:B13"/>
    <mergeCell ref="L12:L13"/>
    <mergeCell ref="K2:L2"/>
    <mergeCell ref="C12:C13"/>
    <mergeCell ref="D12:D13"/>
    <mergeCell ref="E12:E13"/>
    <mergeCell ref="F12:F13"/>
    <mergeCell ref="G12:G13"/>
  </mergeCells>
  <conditionalFormatting sqref="H12:H13 J12:J13">
    <cfRule type="cellIs" dxfId="712" priority="366" operator="equal">
      <formula>"Nul"</formula>
    </cfRule>
    <cfRule type="cellIs" dxfId="711" priority="367" stopIfTrue="1" operator="equal">
      <formula>"fort"</formula>
    </cfRule>
    <cfRule type="cellIs" dxfId="710" priority="368" stopIfTrue="1" operator="equal">
      <formula>"moyen"</formula>
    </cfRule>
    <cfRule type="cellIs" dxfId="709" priority="369" stopIfTrue="1" operator="equal">
      <formula>"faible"</formula>
    </cfRule>
    <cfRule type="cellIs" dxfId="708" priority="370" stopIfTrue="1" operator="equal">
      <formula>" "</formula>
    </cfRule>
  </conditionalFormatting>
  <conditionalFormatting sqref="N4">
    <cfRule type="cellIs" dxfId="707" priority="126" operator="equal">
      <formula>"Oui"</formula>
    </cfRule>
  </conditionalFormatting>
  <conditionalFormatting sqref="N5:N10">
    <cfRule type="cellIs" dxfId="706" priority="125" operator="equal">
      <formula>"Oui"</formula>
    </cfRule>
  </conditionalFormatting>
  <conditionalFormatting sqref="H4:H10">
    <cfRule type="cellIs" dxfId="705" priority="114" operator="equal">
      <formula>"Nul"</formula>
    </cfRule>
    <cfRule type="expression" dxfId="704" priority="115">
      <formula>E4="N/A"</formula>
    </cfRule>
    <cfRule type="cellIs" dxfId="703" priority="116" stopIfTrue="1" operator="equal">
      <formula>"fort"</formula>
    </cfRule>
    <cfRule type="cellIs" dxfId="702" priority="117" stopIfTrue="1" operator="equal">
      <formula>"moyen"</formula>
    </cfRule>
    <cfRule type="cellIs" dxfId="701" priority="118" stopIfTrue="1" operator="equal">
      <formula>"faible"</formula>
    </cfRule>
    <cfRule type="cellIs" dxfId="700" priority="119" stopIfTrue="1" operator="equal">
      <formula>" "</formula>
    </cfRule>
  </conditionalFormatting>
  <conditionalFormatting sqref="J12:J13">
    <cfRule type="cellIs" dxfId="699" priority="109" operator="equal">
      <formula>"Nul"</formula>
    </cfRule>
    <cfRule type="cellIs" dxfId="698" priority="110" stopIfTrue="1" operator="equal">
      <formula>"fort"</formula>
    </cfRule>
    <cfRule type="cellIs" dxfId="697" priority="111" stopIfTrue="1" operator="equal">
      <formula>"moyen"</formula>
    </cfRule>
    <cfRule type="cellIs" dxfId="696" priority="112" stopIfTrue="1" operator="equal">
      <formula>"faible"</formula>
    </cfRule>
    <cfRule type="cellIs" dxfId="695" priority="113" stopIfTrue="1" operator="equal">
      <formula>" "</formula>
    </cfRule>
  </conditionalFormatting>
  <conditionalFormatting sqref="I13:J13">
    <cfRule type="cellIs" dxfId="694" priority="693" operator="equal">
      <formula>"Faux"</formula>
    </cfRule>
    <cfRule type="expression" dxfId="693" priority="694">
      <formula>#REF!="Nul"</formula>
    </cfRule>
    <cfRule type="expression" dxfId="692" priority="695" stopIfTrue="1">
      <formula>#REF!="Fort"</formula>
    </cfRule>
    <cfRule type="expression" dxfId="691" priority="696" stopIfTrue="1">
      <formula>#REF!="Moyen"</formula>
    </cfRule>
    <cfRule type="expression" dxfId="690" priority="697" stopIfTrue="1">
      <formula>#REF!="Faible"</formula>
    </cfRule>
    <cfRule type="cellIs" dxfId="689" priority="698" stopIfTrue="1" operator="equal">
      <formula>0</formula>
    </cfRule>
  </conditionalFormatting>
  <conditionalFormatting sqref="J4:J10">
    <cfRule type="cellIs" dxfId="688" priority="721" operator="equal">
      <formula>"Nul"</formula>
    </cfRule>
    <cfRule type="expression" dxfId="687" priority="722">
      <formula>F4="N/A"</formula>
    </cfRule>
    <cfRule type="cellIs" dxfId="686" priority="723" stopIfTrue="1" operator="equal">
      <formula>"fort"</formula>
    </cfRule>
    <cfRule type="cellIs" dxfId="685" priority="724" stopIfTrue="1" operator="equal">
      <formula>"moyen"</formula>
    </cfRule>
    <cfRule type="cellIs" dxfId="684" priority="725" stopIfTrue="1" operator="equal">
      <formula>"faible"</formula>
    </cfRule>
    <cfRule type="cellIs" dxfId="683" priority="726" stopIfTrue="1" operator="equal">
      <formula>" "</formula>
    </cfRule>
  </conditionalFormatting>
  <conditionalFormatting sqref="L4:L10">
    <cfRule type="expression" dxfId="682" priority="58">
      <formula>D4=1</formula>
    </cfRule>
    <cfRule type="cellIs" dxfId="681" priority="64" stopIfTrue="1" operator="equal">
      <formula>"J"</formula>
    </cfRule>
    <cfRule type="cellIs" dxfId="680" priority="65" stopIfTrue="1" operator="equal">
      <formula>"L"</formula>
    </cfRule>
    <cfRule type="cellIs" dxfId="679" priority="66" stopIfTrue="1" operator="equal">
      <formula>"K"</formula>
    </cfRule>
  </conditionalFormatting>
  <conditionalFormatting sqref="K4:K10">
    <cfRule type="cellIs" dxfId="678" priority="59" operator="equal">
      <formula>" Faux"</formula>
    </cfRule>
    <cfRule type="cellIs" dxfId="677" priority="60" operator="equal">
      <formula>" Fort"</formula>
    </cfRule>
    <cfRule type="cellIs" dxfId="676" priority="61" operator="equal">
      <formula>" Moyen"</formula>
    </cfRule>
    <cfRule type="cellIs" dxfId="675" priority="62" operator="equal">
      <formula>" Faible"</formula>
    </cfRule>
    <cfRule type="cellIs" dxfId="674" priority="63" operator="equal">
      <formula>" Nul"</formula>
    </cfRule>
  </conditionalFormatting>
  <conditionalFormatting sqref="C7:C10">
    <cfRule type="cellIs" dxfId="669" priority="42" operator="equal">
      <formula>"N/A"</formula>
    </cfRule>
  </conditionalFormatting>
  <conditionalFormatting sqref="C5">
    <cfRule type="cellIs" dxfId="668" priority="41" operator="equal">
      <formula>"N/A"</formula>
    </cfRule>
  </conditionalFormatting>
  <conditionalFormatting sqref="C6">
    <cfRule type="cellIs" dxfId="667" priority="40" operator="equal">
      <formula>"N/A"</formula>
    </cfRule>
  </conditionalFormatting>
  <conditionalFormatting sqref="C4:C10">
    <cfRule type="cellIs" dxfId="666" priority="39" operator="equal">
      <formula>"N/A"</formula>
    </cfRule>
  </conditionalFormatting>
  <conditionalFormatting sqref="D4:D10">
    <cfRule type="expression" dxfId="665" priority="38">
      <formula>C4="N/A"</formula>
    </cfRule>
  </conditionalFormatting>
  <conditionalFormatting sqref="E4:E10">
    <cfRule type="expression" dxfId="664" priority="37">
      <formula>C4="N/A"</formula>
    </cfRule>
  </conditionalFormatting>
  <conditionalFormatting sqref="F4:F10">
    <cfRule type="expression" dxfId="663" priority="36">
      <formula>C4="N/A"</formula>
    </cfRule>
  </conditionalFormatting>
  <conditionalFormatting sqref="G4:G10">
    <cfRule type="expression" dxfId="662" priority="35">
      <formula>C4="N/A"</formula>
    </cfRule>
  </conditionalFormatting>
  <conditionalFormatting sqref="E2">
    <cfRule type="expression" dxfId="661" priority="34" stopIfTrue="1">
      <formula>#REF!&lt;=3</formula>
    </cfRule>
  </conditionalFormatting>
  <conditionalFormatting sqref="D2">
    <cfRule type="expression" dxfId="660" priority="33" stopIfTrue="1">
      <formula>#REF!&lt;=3</formula>
    </cfRule>
  </conditionalFormatting>
  <conditionalFormatting sqref="F2">
    <cfRule type="expression" dxfId="659" priority="32" stopIfTrue="1">
      <formula>#REF!&lt;=3</formula>
    </cfRule>
  </conditionalFormatting>
  <conditionalFormatting sqref="G2">
    <cfRule type="expression" dxfId="658" priority="31" stopIfTrue="1">
      <formula>#REF!&gt;=7</formula>
    </cfRule>
  </conditionalFormatting>
  <conditionalFormatting sqref="B12">
    <cfRule type="expression" dxfId="657" priority="29" stopIfTrue="1">
      <formula>#REF!&lt;=3</formula>
    </cfRule>
  </conditionalFormatting>
  <conditionalFormatting sqref="B12">
    <cfRule type="expression" dxfId="656" priority="30" stopIfTrue="1">
      <formula>#REF!&lt;=3</formula>
    </cfRule>
  </conditionalFormatting>
  <conditionalFormatting sqref="L12:L13">
    <cfRule type="expression" dxfId="124" priority="13">
      <formula>K13="Fort"</formula>
    </cfRule>
    <cfRule type="expression" dxfId="125" priority="14">
      <formula>K13="Moyen"</formula>
    </cfRule>
    <cfRule type="expression" dxfId="126" priority="15">
      <formula>K13="Faible"</formula>
    </cfRule>
    <cfRule type="expression" dxfId="127" priority="16">
      <formula>K13="Nul"</formula>
    </cfRule>
  </conditionalFormatting>
  <conditionalFormatting sqref="K13">
    <cfRule type="cellIs" dxfId="123" priority="7" operator="equal">
      <formula>"Faux"</formula>
    </cfRule>
    <cfRule type="cellIs" dxfId="122" priority="8" operator="equal">
      <formula>"Nul"</formula>
    </cfRule>
    <cfRule type="cellIs" dxfId="121" priority="9" stopIfTrue="1" operator="equal">
      <formula>"fort"</formula>
    </cfRule>
    <cfRule type="cellIs" dxfId="120" priority="10" stopIfTrue="1" operator="equal">
      <formula>"moyen"</formula>
    </cfRule>
    <cfRule type="cellIs" dxfId="119" priority="11" stopIfTrue="1" operator="equal">
      <formula>"faible"</formula>
    </cfRule>
    <cfRule type="cellIs" dxfId="118" priority="12" stopIfTrue="1" operator="equal">
      <formula>" "</formula>
    </cfRule>
  </conditionalFormatting>
  <conditionalFormatting sqref="K12">
    <cfRule type="cellIs" dxfId="117" priority="1" operator="equal">
      <formula>"Faux"</formula>
    </cfRule>
    <cfRule type="expression" dxfId="116" priority="2">
      <formula>K13="Nul"</formula>
    </cfRule>
    <cfRule type="expression" dxfId="115" priority="3" stopIfTrue="1">
      <formula>K13="Fort"</formula>
    </cfRule>
    <cfRule type="expression" dxfId="114" priority="4" stopIfTrue="1">
      <formula>K13="Moyen"</formula>
    </cfRule>
    <cfRule type="expression" dxfId="113" priority="5" stopIfTrue="1">
      <formula>K13="Faible"</formula>
    </cfRule>
    <cfRule type="cellIs" dxfId="112" priority="6" stopIfTrue="1" operator="equal">
      <formula>0</formula>
    </cfRule>
  </conditionalFormatting>
  <dataValidations xWindow="550" yWindow="671" count="3">
    <dataValidation allowBlank="1" showInputMessage="1" showErrorMessage="1" prompt="N/A = sans objet" sqref="C2" xr:uid="{4FA3D615-97E4-4692-8C3B-D5A26F128E2C}"/>
    <dataValidation type="list" allowBlank="1" showInputMessage="1" showErrorMessage="1" prompt="N/A = sans objet" sqref="C4:C10" xr:uid="{00000000-0002-0000-0300-000001000000}">
      <formula1>"N/A"</formula1>
    </dataValidation>
    <dataValidation type="list" allowBlank="1" showInputMessage="1" showErrorMessage="1" sqref="N4:N10" xr:uid="{00000000-0002-0000-0300-000002000000}">
      <formula1>"Oui"</formula1>
    </dataValidation>
  </dataValidations>
  <pageMargins left="0" right="0" top="0" bottom="0" header="0" footer="0"/>
  <pageSetup paperSize="9" scale="86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3" stopIfTrue="1" id="{41816C9F-E8F9-4392-A323-37E09821C2F6}">
            <xm:f>'Stratégie commerciale'!#REF!&gt;=7</xm:f>
            <x14:dxf>
              <font>
                <b/>
                <i val="0"/>
              </font>
            </x14:dxf>
          </x14:cfRule>
          <xm:sqref>H2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R24"/>
  <sheetViews>
    <sheetView showGridLines="0" showRowColHeaders="0" workbookViewId="0">
      <pane ySplit="3" topLeftCell="A4" activePane="bottomLeft" state="frozenSplit"/>
      <selection pane="bottomLeft" activeCell="C4" sqref="C4:C10"/>
    </sheetView>
  </sheetViews>
  <sheetFormatPr baseColWidth="10" defaultColWidth="9.109375" defaultRowHeight="13.8" x14ac:dyDescent="0.3"/>
  <cols>
    <col min="1" max="1" width="1.6640625" style="25" customWidth="1"/>
    <col min="2" max="2" width="50.6640625" style="34" customWidth="1"/>
    <col min="3" max="3" width="6.6640625" style="34" customWidth="1"/>
    <col min="4" max="7" width="9.6640625" style="25" customWidth="1"/>
    <col min="8" max="8" width="0.5546875" style="34" customWidth="1"/>
    <col min="9" max="9" width="0.5546875" style="25" customWidth="1"/>
    <col min="10" max="10" width="0.5546875" style="34" customWidth="1"/>
    <col min="11" max="11" width="7.77734375" style="25" customWidth="1"/>
    <col min="12" max="12" width="5.77734375" style="7" customWidth="1"/>
    <col min="13" max="13" width="1.77734375" style="8" customWidth="1"/>
    <col min="14" max="14" width="5.77734375" style="80" customWidth="1"/>
    <col min="15" max="15" width="1.6640625" style="25" customWidth="1"/>
    <col min="16" max="19" width="9.6640625" style="25" customWidth="1"/>
    <col min="20" max="20" width="0.88671875" style="25" customWidth="1"/>
    <col min="21" max="16384" width="9.109375" style="25"/>
  </cols>
  <sheetData>
    <row r="1" spans="2:18" ht="15" customHeight="1" x14ac:dyDescent="0.3">
      <c r="C1" s="148" t="s">
        <v>7</v>
      </c>
      <c r="D1" s="148"/>
      <c r="E1" s="148"/>
      <c r="F1" s="148"/>
      <c r="G1" s="148"/>
    </row>
    <row r="2" spans="2:18" ht="64.95" customHeight="1" x14ac:dyDescent="0.3">
      <c r="B2" s="94" t="s">
        <v>105</v>
      </c>
      <c r="C2" s="73" t="s">
        <v>99</v>
      </c>
      <c r="D2" s="74" t="s">
        <v>100</v>
      </c>
      <c r="E2" s="75" t="s">
        <v>101</v>
      </c>
      <c r="F2" s="76" t="s">
        <v>102</v>
      </c>
      <c r="G2" s="77" t="s">
        <v>103</v>
      </c>
      <c r="H2" s="109"/>
      <c r="I2" s="109"/>
      <c r="K2" s="150" t="s">
        <v>0</v>
      </c>
      <c r="L2" s="151"/>
      <c r="N2" s="82" t="s">
        <v>30</v>
      </c>
    </row>
    <row r="3" spans="2:18" ht="6" customHeight="1" x14ac:dyDescent="0.3">
      <c r="B3" s="95"/>
      <c r="I3" s="39"/>
      <c r="K3" s="39"/>
    </row>
    <row r="4" spans="2:18" ht="33" customHeight="1" x14ac:dyDescent="0.3">
      <c r="B4" s="100" t="s">
        <v>36</v>
      </c>
      <c r="C4" s="101"/>
      <c r="D4" s="102"/>
      <c r="E4" s="102"/>
      <c r="F4" s="102"/>
      <c r="G4" s="103"/>
      <c r="H4" s="49">
        <f>SUM(D4:G4)</f>
        <v>0</v>
      </c>
      <c r="I4" s="158">
        <f>IF(C4="N/A"," ",IF(H4&gt;1,"Faux",IF(AND(ISBLANK(D4),ISBLANK(E4),ISBLANK(F4),ISBLANK(G4)),-1,IF(D4=1,0,IF(E4=1,1,IF(F4=1,2,IF(G4=1,3," ")))))))</f>
        <v>-1</v>
      </c>
      <c r="J4" s="107">
        <f>IF(H4&gt;1,1,0)</f>
        <v>0</v>
      </c>
      <c r="K4" s="88" t="str">
        <f t="shared" ref="K4:K10" si="0">IF(H4&gt;1," Faux",IF(I4=-1," ",IF(I4=0," Nul",IF(I4=1," Faible",IF(I4=2," Moyen",IF(I4=3," Fort"))))))</f>
        <v xml:space="preserve"> </v>
      </c>
      <c r="L4" s="90" t="str">
        <f t="shared" ref="L4:L10" si="1">IF(OR(C4="N/A",H4&gt;1)," ",IF(K4=" "," ",IF(K4=" Fort","J",IF(OR(K4=" faible",K4=" nul"),"L","K"))))</f>
        <v xml:space="preserve"> </v>
      </c>
      <c r="M4" s="23">
        <f t="shared" ref="M4:M10" si="2">IF(C4="N/A",0,3)</f>
        <v>3</v>
      </c>
      <c r="N4" s="78"/>
    </row>
    <row r="5" spans="2:18" ht="33" customHeight="1" x14ac:dyDescent="0.3">
      <c r="B5" s="67" t="s">
        <v>77</v>
      </c>
      <c r="C5" s="104"/>
      <c r="D5" s="65"/>
      <c r="E5" s="65"/>
      <c r="F5" s="65"/>
      <c r="G5" s="66"/>
      <c r="H5" s="49">
        <f t="shared" ref="H5:H10" si="3">SUM(D5:G5)</f>
        <v>0</v>
      </c>
      <c r="I5" s="158">
        <f t="shared" ref="I5:I10" si="4">IF(C5="N/A"," ",IF(H5&gt;1,"Faux",IF(AND(ISBLANK(D5),ISBLANK(E5),ISBLANK(F5),ISBLANK(G5)),-1,IF(D5=1,0,IF(E5=1,1,IF(F5=1,2,IF(G5=1,3," ")))))))</f>
        <v>-1</v>
      </c>
      <c r="J5" s="107">
        <f>IF(H5&gt;1,1,0)</f>
        <v>0</v>
      </c>
      <c r="K5" s="86" t="str">
        <f t="shared" si="0"/>
        <v xml:space="preserve"> </v>
      </c>
      <c r="L5" s="91" t="str">
        <f t="shared" si="1"/>
        <v xml:space="preserve"> </v>
      </c>
      <c r="M5" s="23">
        <f t="shared" si="2"/>
        <v>3</v>
      </c>
      <c r="N5" s="36"/>
    </row>
    <row r="6" spans="2:18" ht="33" customHeight="1" x14ac:dyDescent="0.3">
      <c r="B6" s="67" t="s">
        <v>78</v>
      </c>
      <c r="C6" s="104"/>
      <c r="D6" s="65"/>
      <c r="E6" s="65"/>
      <c r="F6" s="65"/>
      <c r="G6" s="66"/>
      <c r="H6" s="49">
        <f t="shared" si="3"/>
        <v>0</v>
      </c>
      <c r="I6" s="158">
        <f t="shared" si="4"/>
        <v>-1</v>
      </c>
      <c r="J6" s="107">
        <f>IF(H6&gt;1,1,0)</f>
        <v>0</v>
      </c>
      <c r="K6" s="86" t="str">
        <f t="shared" si="0"/>
        <v xml:space="preserve"> </v>
      </c>
      <c r="L6" s="91" t="str">
        <f t="shared" si="1"/>
        <v xml:space="preserve"> </v>
      </c>
      <c r="M6" s="23">
        <f t="shared" si="2"/>
        <v>3</v>
      </c>
      <c r="N6" s="36" t="s">
        <v>104</v>
      </c>
    </row>
    <row r="7" spans="2:18" ht="33" customHeight="1" x14ac:dyDescent="0.3">
      <c r="B7" s="67" t="s">
        <v>75</v>
      </c>
      <c r="C7" s="104"/>
      <c r="D7" s="65"/>
      <c r="E7" s="65"/>
      <c r="F7" s="65"/>
      <c r="G7" s="66"/>
      <c r="H7" s="49">
        <f t="shared" si="3"/>
        <v>0</v>
      </c>
      <c r="I7" s="158">
        <f t="shared" si="4"/>
        <v>-1</v>
      </c>
      <c r="J7" s="107">
        <f>IF(H7&gt;1,1,0)</f>
        <v>0</v>
      </c>
      <c r="K7" s="86" t="str">
        <f t="shared" si="0"/>
        <v xml:space="preserve"> </v>
      </c>
      <c r="L7" s="91" t="str">
        <f t="shared" si="1"/>
        <v xml:space="preserve"> </v>
      </c>
      <c r="M7" s="23">
        <f t="shared" si="2"/>
        <v>3</v>
      </c>
      <c r="N7" s="36"/>
    </row>
    <row r="8" spans="2:18" ht="33" customHeight="1" x14ac:dyDescent="0.3">
      <c r="B8" s="67" t="s">
        <v>76</v>
      </c>
      <c r="C8" s="104"/>
      <c r="D8" s="65"/>
      <c r="E8" s="65"/>
      <c r="F8" s="65"/>
      <c r="G8" s="66"/>
      <c r="H8" s="49">
        <f t="shared" si="3"/>
        <v>0</v>
      </c>
      <c r="I8" s="158">
        <f t="shared" si="4"/>
        <v>-1</v>
      </c>
      <c r="J8" s="107">
        <f>IF(H8&gt;1,1,0)</f>
        <v>0</v>
      </c>
      <c r="K8" s="86" t="str">
        <f t="shared" si="0"/>
        <v xml:space="preserve"> </v>
      </c>
      <c r="L8" s="91" t="str">
        <f t="shared" si="1"/>
        <v xml:space="preserve"> </v>
      </c>
      <c r="M8" s="23">
        <f t="shared" si="2"/>
        <v>3</v>
      </c>
      <c r="N8" s="36"/>
    </row>
    <row r="9" spans="2:18" ht="33" customHeight="1" x14ac:dyDescent="0.3">
      <c r="B9" s="67" t="s">
        <v>94</v>
      </c>
      <c r="C9" s="104"/>
      <c r="D9" s="65"/>
      <c r="E9" s="65"/>
      <c r="F9" s="65"/>
      <c r="G9" s="66"/>
      <c r="H9" s="49">
        <f t="shared" si="3"/>
        <v>0</v>
      </c>
      <c r="I9" s="158">
        <f t="shared" si="4"/>
        <v>-1</v>
      </c>
      <c r="J9" s="107">
        <f>IF(H9&gt;1,1,0)</f>
        <v>0</v>
      </c>
      <c r="K9" s="86" t="str">
        <f t="shared" si="0"/>
        <v xml:space="preserve"> </v>
      </c>
      <c r="L9" s="91" t="str">
        <f t="shared" si="1"/>
        <v xml:space="preserve"> </v>
      </c>
      <c r="M9" s="23">
        <f>IF(C9="N/A",0,3)</f>
        <v>3</v>
      </c>
      <c r="N9" s="36"/>
    </row>
    <row r="10" spans="2:18" ht="33" customHeight="1" x14ac:dyDescent="0.3">
      <c r="B10" s="69" t="s">
        <v>49</v>
      </c>
      <c r="C10" s="105"/>
      <c r="D10" s="71"/>
      <c r="E10" s="71"/>
      <c r="F10" s="71"/>
      <c r="G10" s="72"/>
      <c r="H10" s="49">
        <f t="shared" si="3"/>
        <v>0</v>
      </c>
      <c r="I10" s="158">
        <f t="shared" si="4"/>
        <v>-1</v>
      </c>
      <c r="J10" s="107">
        <f>IF(H10&gt;1,1,0)</f>
        <v>0</v>
      </c>
      <c r="K10" s="87" t="str">
        <f t="shared" si="0"/>
        <v xml:space="preserve"> </v>
      </c>
      <c r="L10" s="92" t="str">
        <f t="shared" si="1"/>
        <v xml:space="preserve"> </v>
      </c>
      <c r="M10" s="23">
        <f t="shared" si="2"/>
        <v>3</v>
      </c>
      <c r="N10" s="79"/>
    </row>
    <row r="11" spans="2:18" ht="3" customHeight="1" x14ac:dyDescent="0.3">
      <c r="D11" s="38"/>
      <c r="E11" s="38"/>
      <c r="F11" s="38"/>
      <c r="G11" s="38"/>
      <c r="H11" s="56"/>
      <c r="I11" s="189"/>
      <c r="J11" s="56"/>
      <c r="L11" s="8"/>
      <c r="M11" s="56"/>
    </row>
    <row r="12" spans="2:18" ht="18" customHeight="1" x14ac:dyDescent="0.3">
      <c r="B12" s="142" t="s">
        <v>79</v>
      </c>
      <c r="C12" s="137" t="s">
        <v>6</v>
      </c>
      <c r="D12" s="146">
        <f>SUM(D4:D10)</f>
        <v>0</v>
      </c>
      <c r="E12" s="146">
        <f t="shared" ref="E12:F12" si="5">SUM(E4:E10)</f>
        <v>0</v>
      </c>
      <c r="F12" s="146">
        <f t="shared" si="5"/>
        <v>0</v>
      </c>
      <c r="G12" s="144">
        <f>SUM(G4:G10)</f>
        <v>0</v>
      </c>
      <c r="H12" s="10"/>
      <c r="I12" s="10"/>
      <c r="J12" s="49">
        <f>SUM(J4:J10)</f>
        <v>0</v>
      </c>
      <c r="K12" s="174">
        <f>IF(J12&gt;0,"Faux",SUM(I4:I10)/(SUM(M4:M10)/3))</f>
        <v>-1</v>
      </c>
      <c r="L12" s="168" t="str">
        <f>IF(OR(C12="N/A",K13="Faux")," ",IF(K13=" "," ",IF(K13="Fort","J",IF(OR(K13="faible",K13="nul"),"L","K"))))</f>
        <v xml:space="preserve"> </v>
      </c>
      <c r="M12" s="23">
        <f>SUM(M4:M10)</f>
        <v>21</v>
      </c>
      <c r="P12" s="24">
        <f>IF(SUM(I4:I10)&lt;0,0%,SUM(I4:I10)/SUM(M4:M10))</f>
        <v>0</v>
      </c>
      <c r="Q12" s="24">
        <f>100%-P12</f>
        <v>1</v>
      </c>
    </row>
    <row r="13" spans="2:18" ht="18" customHeight="1" x14ac:dyDescent="0.3">
      <c r="B13" s="143"/>
      <c r="C13" s="138"/>
      <c r="D13" s="147"/>
      <c r="E13" s="147"/>
      <c r="F13" s="147"/>
      <c r="G13" s="145"/>
      <c r="H13" s="10"/>
      <c r="I13" s="10"/>
      <c r="J13" s="49"/>
      <c r="K13" s="175" t="str">
        <f>IF(J12&gt;0,"Faux",IF(K12&lt;0," ",IF(K12=0,"Nul",IF(K12&lt;1.5,"Faible",IF(K12&lt;2.5,"Moyen",IF(K12&gt;=2.5,"Fort"))))))</f>
        <v xml:space="preserve"> </v>
      </c>
      <c r="L13" s="168"/>
      <c r="M13" s="26"/>
      <c r="P13" s="23"/>
      <c r="Q13" s="24"/>
      <c r="R13" s="24"/>
    </row>
    <row r="14" spans="2:18" s="1" customFormat="1" ht="6" customHeight="1" x14ac:dyDescent="0.3">
      <c r="B14" s="2"/>
      <c r="C14" s="2"/>
      <c r="H14" s="111"/>
      <c r="J14" s="113"/>
      <c r="L14" s="7"/>
      <c r="M14" s="8"/>
      <c r="N14" s="81"/>
    </row>
    <row r="15" spans="2:18" s="1" customFormat="1" ht="20.100000000000001" customHeight="1" x14ac:dyDescent="0.3">
      <c r="B15" s="93" t="s">
        <v>92</v>
      </c>
      <c r="C15" s="2"/>
      <c r="H15" s="42"/>
      <c r="J15" s="11"/>
      <c r="L15" s="7"/>
      <c r="M15" s="8"/>
      <c r="N15" s="81"/>
    </row>
    <row r="16" spans="2:18" s="1" customFormat="1" ht="20.100000000000001" customHeight="1" x14ac:dyDescent="0.3">
      <c r="B16" s="176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8"/>
    </row>
    <row r="17" spans="2:14" s="1" customFormat="1" ht="20.100000000000001" customHeight="1" x14ac:dyDescent="0.3">
      <c r="B17" s="179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1"/>
    </row>
    <row r="18" spans="2:14" s="1" customFormat="1" ht="20.100000000000001" customHeight="1" x14ac:dyDescent="0.3">
      <c r="B18" s="179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1"/>
    </row>
    <row r="19" spans="2:14" s="1" customFormat="1" ht="20.100000000000001" customHeight="1" x14ac:dyDescent="0.3">
      <c r="B19" s="179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1"/>
    </row>
    <row r="20" spans="2:14" s="1" customFormat="1" ht="20.100000000000001" customHeight="1" x14ac:dyDescent="0.3">
      <c r="B20" s="179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1"/>
    </row>
    <row r="21" spans="2:14" s="1" customFormat="1" ht="20.100000000000001" customHeight="1" x14ac:dyDescent="0.3">
      <c r="B21" s="179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1"/>
    </row>
    <row r="22" spans="2:14" s="1" customFormat="1" ht="20.100000000000001" customHeight="1" x14ac:dyDescent="0.3">
      <c r="B22" s="179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1"/>
    </row>
    <row r="23" spans="2:14" s="1" customFormat="1" ht="20.100000000000001" customHeight="1" x14ac:dyDescent="0.3">
      <c r="B23" s="179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1"/>
    </row>
    <row r="24" spans="2:14" s="1" customFormat="1" ht="20.100000000000001" customHeight="1" x14ac:dyDescent="0.3">
      <c r="B24" s="182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4"/>
    </row>
  </sheetData>
  <sheetProtection formatCells="0" formatColumns="0" formatRows="0" insertColumns="0" insertRows="0" insertHyperlinks="0" deleteColumns="0" deleteRows="0" sort="0" autoFilter="0" pivotTables="0"/>
  <mergeCells count="18">
    <mergeCell ref="B23:N23"/>
    <mergeCell ref="B24:N24"/>
    <mergeCell ref="B18:N18"/>
    <mergeCell ref="B19:N19"/>
    <mergeCell ref="B20:N20"/>
    <mergeCell ref="B21:N21"/>
    <mergeCell ref="B22:N22"/>
    <mergeCell ref="B12:B13"/>
    <mergeCell ref="L12:L13"/>
    <mergeCell ref="K2:L2"/>
    <mergeCell ref="B16:N16"/>
    <mergeCell ref="B17:N17"/>
    <mergeCell ref="C1:G1"/>
    <mergeCell ref="C12:C13"/>
    <mergeCell ref="D12:D13"/>
    <mergeCell ref="E12:E13"/>
    <mergeCell ref="F12:F13"/>
    <mergeCell ref="G12:G13"/>
  </mergeCells>
  <conditionalFormatting sqref="K3">
    <cfRule type="cellIs" dxfId="643" priority="589" operator="equal">
      <formula>"Nul"</formula>
    </cfRule>
    <cfRule type="expression" dxfId="642" priority="590">
      <formula>D5="N/A"</formula>
    </cfRule>
    <cfRule type="cellIs" dxfId="641" priority="591" stopIfTrue="1" operator="equal">
      <formula>"fort"</formula>
    </cfRule>
    <cfRule type="cellIs" dxfId="640" priority="592" stopIfTrue="1" operator="equal">
      <formula>"moyen"</formula>
    </cfRule>
    <cfRule type="cellIs" dxfId="639" priority="593" stopIfTrue="1" operator="equal">
      <formula>"faible"</formula>
    </cfRule>
    <cfRule type="cellIs" dxfId="638" priority="594" stopIfTrue="1" operator="equal">
      <formula>" "</formula>
    </cfRule>
  </conditionalFormatting>
  <conditionalFormatting sqref="I3:J3">
    <cfRule type="cellIs" dxfId="637" priority="601" operator="equal">
      <formula>"Nul"</formula>
    </cfRule>
    <cfRule type="expression" dxfId="636" priority="602">
      <formula>E5="N/A"</formula>
    </cfRule>
    <cfRule type="cellIs" dxfId="635" priority="603" stopIfTrue="1" operator="equal">
      <formula>"fort"</formula>
    </cfRule>
    <cfRule type="cellIs" dxfId="634" priority="604" stopIfTrue="1" operator="equal">
      <formula>"moyen"</formula>
    </cfRule>
    <cfRule type="cellIs" dxfId="633" priority="605" stopIfTrue="1" operator="equal">
      <formula>"faible"</formula>
    </cfRule>
    <cfRule type="cellIs" dxfId="632" priority="606" stopIfTrue="1" operator="equal">
      <formula>" "</formula>
    </cfRule>
  </conditionalFormatting>
  <conditionalFormatting sqref="N4">
    <cfRule type="cellIs" dxfId="631" priority="152" operator="equal">
      <formula>"Oui"</formula>
    </cfRule>
  </conditionalFormatting>
  <conditionalFormatting sqref="N5:N10">
    <cfRule type="cellIs" dxfId="630" priority="151" operator="equal">
      <formula>"Oui"</formula>
    </cfRule>
  </conditionalFormatting>
  <conditionalFormatting sqref="H12:I13">
    <cfRule type="cellIs" dxfId="629" priority="120" operator="equal">
      <formula>"Nul"</formula>
    </cfRule>
    <cfRule type="cellIs" dxfId="628" priority="121" stopIfTrue="1" operator="equal">
      <formula>"fort"</formula>
    </cfRule>
    <cfRule type="cellIs" dxfId="627" priority="122" stopIfTrue="1" operator="equal">
      <formula>"moyen"</formula>
    </cfRule>
    <cfRule type="cellIs" dxfId="626" priority="123" stopIfTrue="1" operator="equal">
      <formula>"faible"</formula>
    </cfRule>
    <cfRule type="cellIs" dxfId="625" priority="124" stopIfTrue="1" operator="equal">
      <formula>" "</formula>
    </cfRule>
  </conditionalFormatting>
  <conditionalFormatting sqref="H4:H10">
    <cfRule type="cellIs" dxfId="624" priority="114" operator="equal">
      <formula>"Nul"</formula>
    </cfRule>
    <cfRule type="expression" dxfId="623" priority="115">
      <formula>E4="N/A"</formula>
    </cfRule>
    <cfRule type="cellIs" dxfId="622" priority="116" stopIfTrue="1" operator="equal">
      <formula>"fort"</formula>
    </cfRule>
    <cfRule type="cellIs" dxfId="621" priority="117" stopIfTrue="1" operator="equal">
      <formula>"moyen"</formula>
    </cfRule>
    <cfRule type="cellIs" dxfId="620" priority="118" stopIfTrue="1" operator="equal">
      <formula>"faible"</formula>
    </cfRule>
    <cfRule type="cellIs" dxfId="619" priority="119" stopIfTrue="1" operator="equal">
      <formula>" "</formula>
    </cfRule>
  </conditionalFormatting>
  <conditionalFormatting sqref="J12:J13">
    <cfRule type="cellIs" dxfId="618" priority="109" operator="equal">
      <formula>"Nul"</formula>
    </cfRule>
    <cfRule type="cellIs" dxfId="617" priority="110" stopIfTrue="1" operator="equal">
      <formula>"fort"</formula>
    </cfRule>
    <cfRule type="cellIs" dxfId="616" priority="111" stopIfTrue="1" operator="equal">
      <formula>"moyen"</formula>
    </cfRule>
    <cfRule type="cellIs" dxfId="615" priority="112" stopIfTrue="1" operator="equal">
      <formula>"faible"</formula>
    </cfRule>
    <cfRule type="cellIs" dxfId="614" priority="113" stopIfTrue="1" operator="equal">
      <formula>" "</formula>
    </cfRule>
  </conditionalFormatting>
  <conditionalFormatting sqref="E2">
    <cfRule type="expression" dxfId="613" priority="58" stopIfTrue="1">
      <formula>#REF!&lt;=3</formula>
    </cfRule>
  </conditionalFormatting>
  <conditionalFormatting sqref="C7:C10">
    <cfRule type="cellIs" dxfId="611" priority="66" operator="equal">
      <formula>"N/A"</formula>
    </cfRule>
  </conditionalFormatting>
  <conditionalFormatting sqref="C5">
    <cfRule type="cellIs" dxfId="610" priority="65" operator="equal">
      <formula>"N/A"</formula>
    </cfRule>
  </conditionalFormatting>
  <conditionalFormatting sqref="C6">
    <cfRule type="cellIs" dxfId="609" priority="64" operator="equal">
      <formula>"N/A"</formula>
    </cfRule>
  </conditionalFormatting>
  <conditionalFormatting sqref="C4:C10">
    <cfRule type="cellIs" dxfId="608" priority="63" operator="equal">
      <formula>"N/A"</formula>
    </cfRule>
  </conditionalFormatting>
  <conditionalFormatting sqref="D4:D10">
    <cfRule type="expression" dxfId="607" priority="62">
      <formula>C4="N/A"</formula>
    </cfRule>
  </conditionalFormatting>
  <conditionalFormatting sqref="E4:E10">
    <cfRule type="expression" dxfId="606" priority="61">
      <formula>C4="N/A"</formula>
    </cfRule>
  </conditionalFormatting>
  <conditionalFormatting sqref="F4:F10">
    <cfRule type="expression" dxfId="605" priority="60">
      <formula>C4="N/A"</formula>
    </cfRule>
  </conditionalFormatting>
  <conditionalFormatting sqref="G4:G10">
    <cfRule type="expression" dxfId="604" priority="59">
      <formula>C4="N/A"</formula>
    </cfRule>
  </conditionalFormatting>
  <conditionalFormatting sqref="D2">
    <cfRule type="expression" dxfId="603" priority="57" stopIfTrue="1">
      <formula>#REF!&lt;=3</formula>
    </cfRule>
  </conditionalFormatting>
  <conditionalFormatting sqref="F2">
    <cfRule type="expression" dxfId="602" priority="56" stopIfTrue="1">
      <formula>#REF!&lt;=3</formula>
    </cfRule>
  </conditionalFormatting>
  <conditionalFormatting sqref="G2">
    <cfRule type="expression" dxfId="601" priority="55" stopIfTrue="1">
      <formula>#REF!&gt;=7</formula>
    </cfRule>
  </conditionalFormatting>
  <conditionalFormatting sqref="B12">
    <cfRule type="expression" dxfId="600" priority="54" stopIfTrue="1">
      <formula>#REF!&lt;=3</formula>
    </cfRule>
  </conditionalFormatting>
  <conditionalFormatting sqref="B12">
    <cfRule type="expression" dxfId="599" priority="54" stopIfTrue="1">
      <formula>#REF!&lt;=3</formula>
    </cfRule>
  </conditionalFormatting>
  <conditionalFormatting sqref="L4:L10">
    <cfRule type="expression" dxfId="598" priority="49">
      <formula>D4=1</formula>
    </cfRule>
    <cfRule type="cellIs" dxfId="597" priority="50" stopIfTrue="1" operator="equal">
      <formula>"J"</formula>
    </cfRule>
    <cfRule type="cellIs" dxfId="596" priority="51" stopIfTrue="1" operator="equal">
      <formula>"L"</formula>
    </cfRule>
    <cfRule type="cellIs" dxfId="595" priority="52" stopIfTrue="1" operator="equal">
      <formula>"K"</formula>
    </cfRule>
  </conditionalFormatting>
  <conditionalFormatting sqref="K4:K10">
    <cfRule type="cellIs" dxfId="594" priority="45" operator="equal">
      <formula>" Faux"</formula>
    </cfRule>
    <cfRule type="cellIs" dxfId="593" priority="46" operator="equal">
      <formula>" Fort"</formula>
    </cfRule>
    <cfRule type="cellIs" dxfId="592" priority="47" operator="equal">
      <formula>" Moyen"</formula>
    </cfRule>
    <cfRule type="cellIs" dxfId="591" priority="48" operator="equal">
      <formula>" Faible"</formula>
    </cfRule>
    <cfRule type="cellIs" dxfId="590" priority="49" operator="equal">
      <formula>" Nul"</formula>
    </cfRule>
  </conditionalFormatting>
  <conditionalFormatting sqref="L12:L13">
    <cfRule type="expression" dxfId="140" priority="13">
      <formula>K13="Fort"</formula>
    </cfRule>
    <cfRule type="expression" dxfId="141" priority="14">
      <formula>K13="Moyen"</formula>
    </cfRule>
    <cfRule type="expression" dxfId="142" priority="15">
      <formula>K13="Faible"</formula>
    </cfRule>
    <cfRule type="expression" dxfId="143" priority="16">
      <formula>K13="Nul"</formula>
    </cfRule>
  </conditionalFormatting>
  <conditionalFormatting sqref="K13">
    <cfRule type="cellIs" dxfId="139" priority="7" operator="equal">
      <formula>"Faux"</formula>
    </cfRule>
    <cfRule type="cellIs" dxfId="138" priority="8" operator="equal">
      <formula>"Nul"</formula>
    </cfRule>
    <cfRule type="cellIs" dxfId="137" priority="9" stopIfTrue="1" operator="equal">
      <formula>"fort"</formula>
    </cfRule>
    <cfRule type="cellIs" dxfId="136" priority="10" stopIfTrue="1" operator="equal">
      <formula>"moyen"</formula>
    </cfRule>
    <cfRule type="cellIs" dxfId="135" priority="11" stopIfTrue="1" operator="equal">
      <formula>"faible"</formula>
    </cfRule>
    <cfRule type="cellIs" dxfId="134" priority="12" stopIfTrue="1" operator="equal">
      <formula>" "</formula>
    </cfRule>
  </conditionalFormatting>
  <conditionalFormatting sqref="K12">
    <cfRule type="cellIs" dxfId="133" priority="1" operator="equal">
      <formula>"Faux"</formula>
    </cfRule>
    <cfRule type="expression" dxfId="132" priority="2">
      <formula>K13="Nul"</formula>
    </cfRule>
    <cfRule type="expression" dxfId="131" priority="3" stopIfTrue="1">
      <formula>K13="Fort"</formula>
    </cfRule>
    <cfRule type="expression" dxfId="130" priority="4" stopIfTrue="1">
      <formula>K13="Moyen"</formula>
    </cfRule>
    <cfRule type="expression" dxfId="129" priority="5" stopIfTrue="1">
      <formula>K13="Faible"</formula>
    </cfRule>
    <cfRule type="cellIs" dxfId="128" priority="6" stopIfTrue="1" operator="equal">
      <formula>0</formula>
    </cfRule>
  </conditionalFormatting>
  <dataValidations count="3">
    <dataValidation allowBlank="1" showInputMessage="1" showErrorMessage="1" prompt="N/A = sans objet" sqref="C2" xr:uid="{2AC68C61-46BA-4CB8-86BA-C0D13DDAC8B2}"/>
    <dataValidation type="list" allowBlank="1" showInputMessage="1" showErrorMessage="1" prompt="N/A = sans objet" sqref="C4:C10" xr:uid="{00000000-0002-0000-0400-000001000000}">
      <formula1>"N/A"</formula1>
    </dataValidation>
    <dataValidation type="list" allowBlank="1" showInputMessage="1" showErrorMessage="1" sqref="N4:N10" xr:uid="{00000000-0002-0000-0400-000002000000}">
      <formula1>"Oui"</formula1>
    </dataValidation>
  </dataValidations>
  <pageMargins left="0" right="0" top="0" bottom="0" header="0" footer="0"/>
  <pageSetup paperSize="9" scale="86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8" stopIfTrue="1" id="{1808DF4D-EFC5-4C17-A06C-A1E27EB48026}">
            <xm:f>'Stratégie commerciale'!#REF!&gt;=7</xm:f>
            <x14:dxf>
              <font>
                <b/>
                <i val="0"/>
              </font>
            </x14:dxf>
          </x14:cfRule>
          <xm:sqref>H2:I2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R24"/>
  <sheetViews>
    <sheetView showGridLines="0" showRowColHeaders="0" workbookViewId="0">
      <pane ySplit="3" topLeftCell="A4" activePane="bottomLeft" state="frozenSplit"/>
      <selection pane="bottomLeft" activeCell="C4" sqref="C4:C10"/>
    </sheetView>
  </sheetViews>
  <sheetFormatPr baseColWidth="10" defaultColWidth="9.109375" defaultRowHeight="13.8" x14ac:dyDescent="0.3"/>
  <cols>
    <col min="1" max="1" width="1.6640625" style="25" customWidth="1"/>
    <col min="2" max="2" width="50.6640625" style="34" customWidth="1"/>
    <col min="3" max="3" width="6.6640625" style="34" customWidth="1"/>
    <col min="4" max="7" width="9.6640625" style="25" customWidth="1"/>
    <col min="8" max="10" width="0.5546875" style="25" customWidth="1"/>
    <col min="11" max="11" width="7.77734375" style="25" customWidth="1"/>
    <col min="12" max="12" width="5.77734375" style="7" customWidth="1"/>
    <col min="13" max="13" width="1.77734375" style="8" customWidth="1"/>
    <col min="14" max="14" width="5.77734375" style="80" customWidth="1"/>
    <col min="15" max="15" width="1.6640625" style="25" customWidth="1"/>
    <col min="16" max="19" width="9.6640625" style="25" customWidth="1"/>
    <col min="20" max="20" width="0.88671875" style="25" customWidth="1"/>
    <col min="21" max="16384" width="9.109375" style="25"/>
  </cols>
  <sheetData>
    <row r="1" spans="2:18" ht="15" customHeight="1" x14ac:dyDescent="0.3">
      <c r="C1" s="148" t="s">
        <v>7</v>
      </c>
      <c r="D1" s="148"/>
      <c r="E1" s="148"/>
      <c r="F1" s="148"/>
      <c r="G1" s="148"/>
    </row>
    <row r="2" spans="2:18" ht="64.95" customHeight="1" x14ac:dyDescent="0.3">
      <c r="B2" s="94" t="s">
        <v>106</v>
      </c>
      <c r="C2" s="73" t="s">
        <v>99</v>
      </c>
      <c r="D2" s="74" t="s">
        <v>100</v>
      </c>
      <c r="E2" s="75" t="s">
        <v>101</v>
      </c>
      <c r="F2" s="76" t="s">
        <v>102</v>
      </c>
      <c r="G2" s="77" t="s">
        <v>103</v>
      </c>
      <c r="H2" s="12"/>
      <c r="K2" s="150" t="s">
        <v>0</v>
      </c>
      <c r="L2" s="151"/>
      <c r="N2" s="82" t="s">
        <v>30</v>
      </c>
    </row>
    <row r="3" spans="2:18" ht="6" customHeight="1" x14ac:dyDescent="0.3">
      <c r="B3" s="95"/>
      <c r="I3" s="39"/>
      <c r="K3" s="39"/>
    </row>
    <row r="4" spans="2:18" ht="33" customHeight="1" x14ac:dyDescent="0.3">
      <c r="B4" s="116" t="s">
        <v>81</v>
      </c>
      <c r="C4" s="101"/>
      <c r="D4" s="102"/>
      <c r="E4" s="102"/>
      <c r="F4" s="102"/>
      <c r="G4" s="103"/>
      <c r="H4" s="49">
        <f>SUM(D4:G4)</f>
        <v>0</v>
      </c>
      <c r="I4" s="158">
        <f>IF(C4="N/A"," ",IF(H4&gt;1,"Faux",IF(AND(ISBLANK(D4),ISBLANK(E4),ISBLANK(F4),ISBLANK(G4)),-1,IF(D4=1,0,IF(E4=1,1,IF(F4=1,2,IF(G4=1,3," ")))))))</f>
        <v>-1</v>
      </c>
      <c r="J4" s="107">
        <f>IF(H4&gt;1,1,0)</f>
        <v>0</v>
      </c>
      <c r="K4" s="88" t="str">
        <f t="shared" ref="K4:K10" si="0">IF(H4&gt;1," Faux",IF(I4=-1," ",IF(I4=0," Nul",IF(I4=1," Faible",IF(I4=2," Moyen",IF(I4=3," Fort"))))))</f>
        <v xml:space="preserve"> </v>
      </c>
      <c r="L4" s="90" t="str">
        <f t="shared" ref="L4:L10" si="1">IF(OR(C4="N/A",H4&gt;1)," ",IF(K4=" "," ",IF(K4=" Fort","J",IF(OR(K4=" faible",K4=" nul"),"L","K"))))</f>
        <v xml:space="preserve"> </v>
      </c>
      <c r="M4" s="23">
        <f t="shared" ref="M4:M10" si="2">IF(C4="N/A",0,3)</f>
        <v>3</v>
      </c>
      <c r="N4" s="78" t="s">
        <v>104</v>
      </c>
    </row>
    <row r="5" spans="2:18" ht="33" customHeight="1" x14ac:dyDescent="0.3">
      <c r="B5" s="67" t="s">
        <v>82</v>
      </c>
      <c r="C5" s="104"/>
      <c r="D5" s="65"/>
      <c r="E5" s="65"/>
      <c r="F5" s="65"/>
      <c r="G5" s="66"/>
      <c r="H5" s="49">
        <f t="shared" ref="H5:H10" si="3">SUM(D5:G5)</f>
        <v>0</v>
      </c>
      <c r="I5" s="158">
        <f t="shared" ref="I5:I10" si="4">IF(C5="N/A"," ",IF(H5&gt;1,"Faux",IF(AND(ISBLANK(D5),ISBLANK(E5),ISBLANK(F5),ISBLANK(G5)),-1,IF(D5=1,0,IF(E5=1,1,IF(F5=1,2,IF(G5=1,3," ")))))))</f>
        <v>-1</v>
      </c>
      <c r="J5" s="107">
        <f>IF(H5&gt;1,1,0)</f>
        <v>0</v>
      </c>
      <c r="K5" s="86" t="str">
        <f t="shared" si="0"/>
        <v xml:space="preserve"> </v>
      </c>
      <c r="L5" s="91" t="str">
        <f t="shared" si="1"/>
        <v xml:space="preserve"> </v>
      </c>
      <c r="M5" s="23">
        <f t="shared" si="2"/>
        <v>3</v>
      </c>
      <c r="N5" s="36" t="s">
        <v>104</v>
      </c>
    </row>
    <row r="6" spans="2:18" ht="33" customHeight="1" x14ac:dyDescent="0.3">
      <c r="B6" s="67" t="s">
        <v>18</v>
      </c>
      <c r="C6" s="104"/>
      <c r="D6" s="65"/>
      <c r="E6" s="65"/>
      <c r="F6" s="65"/>
      <c r="G6" s="66"/>
      <c r="H6" s="49">
        <f t="shared" si="3"/>
        <v>0</v>
      </c>
      <c r="I6" s="158">
        <f t="shared" si="4"/>
        <v>-1</v>
      </c>
      <c r="J6" s="107">
        <f>IF(H6&gt;1,1,0)</f>
        <v>0</v>
      </c>
      <c r="K6" s="86" t="str">
        <f t="shared" si="0"/>
        <v xml:space="preserve"> </v>
      </c>
      <c r="L6" s="91" t="str">
        <f t="shared" si="1"/>
        <v xml:space="preserve"> </v>
      </c>
      <c r="M6" s="23">
        <f t="shared" si="2"/>
        <v>3</v>
      </c>
      <c r="N6" s="36"/>
    </row>
    <row r="7" spans="2:18" ht="33" customHeight="1" x14ac:dyDescent="0.3">
      <c r="B7" s="67" t="s">
        <v>17</v>
      </c>
      <c r="C7" s="104"/>
      <c r="D7" s="65"/>
      <c r="E7" s="65"/>
      <c r="F7" s="65"/>
      <c r="G7" s="66"/>
      <c r="H7" s="49">
        <f t="shared" si="3"/>
        <v>0</v>
      </c>
      <c r="I7" s="158">
        <f t="shared" si="4"/>
        <v>-1</v>
      </c>
      <c r="J7" s="107">
        <f>IF(H7&gt;1,1,0)</f>
        <v>0</v>
      </c>
      <c r="K7" s="86" t="str">
        <f t="shared" si="0"/>
        <v xml:space="preserve"> </v>
      </c>
      <c r="L7" s="91" t="str">
        <f t="shared" si="1"/>
        <v xml:space="preserve"> </v>
      </c>
      <c r="M7" s="23">
        <f t="shared" si="2"/>
        <v>3</v>
      </c>
      <c r="N7" s="36"/>
    </row>
    <row r="8" spans="2:18" ht="33" customHeight="1" x14ac:dyDescent="0.3">
      <c r="B8" s="67" t="s">
        <v>46</v>
      </c>
      <c r="C8" s="104"/>
      <c r="D8" s="65"/>
      <c r="E8" s="65"/>
      <c r="F8" s="65"/>
      <c r="G8" s="66"/>
      <c r="H8" s="49">
        <f t="shared" si="3"/>
        <v>0</v>
      </c>
      <c r="I8" s="158">
        <f t="shared" si="4"/>
        <v>-1</v>
      </c>
      <c r="J8" s="107">
        <f>IF(H8&gt;1,1,0)</f>
        <v>0</v>
      </c>
      <c r="K8" s="86" t="str">
        <f t="shared" si="0"/>
        <v xml:space="preserve"> </v>
      </c>
      <c r="L8" s="91" t="str">
        <f t="shared" si="1"/>
        <v xml:space="preserve"> </v>
      </c>
      <c r="M8" s="23">
        <f t="shared" si="2"/>
        <v>3</v>
      </c>
      <c r="N8" s="36"/>
    </row>
    <row r="9" spans="2:18" ht="33" customHeight="1" x14ac:dyDescent="0.3">
      <c r="B9" s="67" t="s">
        <v>47</v>
      </c>
      <c r="C9" s="104"/>
      <c r="D9" s="65"/>
      <c r="E9" s="65"/>
      <c r="F9" s="65"/>
      <c r="G9" s="66"/>
      <c r="H9" s="49">
        <f t="shared" si="3"/>
        <v>0</v>
      </c>
      <c r="I9" s="158">
        <f t="shared" si="4"/>
        <v>-1</v>
      </c>
      <c r="J9" s="107">
        <f>IF(H9&gt;1,1,0)</f>
        <v>0</v>
      </c>
      <c r="K9" s="86" t="str">
        <f t="shared" si="0"/>
        <v xml:space="preserve"> </v>
      </c>
      <c r="L9" s="91" t="str">
        <f t="shared" si="1"/>
        <v xml:space="preserve"> </v>
      </c>
      <c r="M9" s="23">
        <f t="shared" si="2"/>
        <v>3</v>
      </c>
      <c r="N9" s="36"/>
    </row>
    <row r="10" spans="2:18" ht="33" customHeight="1" x14ac:dyDescent="0.3">
      <c r="B10" s="69" t="s">
        <v>48</v>
      </c>
      <c r="C10" s="105"/>
      <c r="D10" s="71"/>
      <c r="E10" s="71"/>
      <c r="F10" s="71"/>
      <c r="G10" s="72"/>
      <c r="H10" s="49">
        <f t="shared" si="3"/>
        <v>0</v>
      </c>
      <c r="I10" s="158">
        <f t="shared" si="4"/>
        <v>-1</v>
      </c>
      <c r="J10" s="107">
        <f>IF(H10&gt;1,1,0)</f>
        <v>0</v>
      </c>
      <c r="K10" s="87" t="str">
        <f t="shared" si="0"/>
        <v xml:space="preserve"> </v>
      </c>
      <c r="L10" s="92" t="str">
        <f t="shared" si="1"/>
        <v xml:space="preserve"> </v>
      </c>
      <c r="M10" s="23">
        <f t="shared" si="2"/>
        <v>3</v>
      </c>
      <c r="N10" s="79"/>
    </row>
    <row r="11" spans="2:18" ht="3" customHeight="1" x14ac:dyDescent="0.3">
      <c r="D11" s="38"/>
      <c r="E11" s="38"/>
      <c r="F11" s="38"/>
      <c r="G11" s="38"/>
      <c r="H11" s="56"/>
      <c r="I11" s="56"/>
      <c r="J11" s="56"/>
      <c r="L11" s="8"/>
      <c r="M11" s="190"/>
    </row>
    <row r="12" spans="2:18" ht="18" customHeight="1" x14ac:dyDescent="0.3">
      <c r="B12" s="142" t="s">
        <v>80</v>
      </c>
      <c r="C12" s="137" t="s">
        <v>6</v>
      </c>
      <c r="D12" s="146">
        <f>SUM(D4:D10)</f>
        <v>0</v>
      </c>
      <c r="E12" s="146">
        <f t="shared" ref="E12:G12" si="5">SUM(E4:E10)</f>
        <v>0</v>
      </c>
      <c r="F12" s="146">
        <f t="shared" si="5"/>
        <v>0</v>
      </c>
      <c r="G12" s="144">
        <f t="shared" si="5"/>
        <v>0</v>
      </c>
      <c r="H12" s="10"/>
      <c r="I12" s="56"/>
      <c r="J12" s="49">
        <f>SUM(J4:J10)</f>
        <v>0</v>
      </c>
      <c r="K12" s="174">
        <f>IF(J12&gt;0,"Faux",SUM(I4:I10)/(SUM(M4:M10)/3))</f>
        <v>-1</v>
      </c>
      <c r="L12" s="168" t="str">
        <f>IF(OR(C12="N/A",K13="Faux")," ",IF(K13=" "," ",IF(K13="Fort","J",IF(OR(K13="faible",K13="nul"),"L","K"))))</f>
        <v xml:space="preserve"> </v>
      </c>
      <c r="M12" s="23">
        <f>SUM(M4:M10)</f>
        <v>21</v>
      </c>
      <c r="P12" s="23">
        <f>SUM(I4:I10)</f>
        <v>-7</v>
      </c>
      <c r="Q12" s="24">
        <f>IF(SUM(I4:I10)&lt;0,0%,SUM(I4:I10)/SUM(M4:M10))</f>
        <v>0</v>
      </c>
      <c r="R12" s="24">
        <f>100%-Q12</f>
        <v>1</v>
      </c>
    </row>
    <row r="13" spans="2:18" ht="18" customHeight="1" x14ac:dyDescent="0.3">
      <c r="B13" s="143"/>
      <c r="C13" s="138"/>
      <c r="D13" s="147"/>
      <c r="E13" s="147"/>
      <c r="F13" s="147"/>
      <c r="G13" s="145"/>
      <c r="H13" s="10"/>
      <c r="I13" s="106"/>
      <c r="J13" s="49"/>
      <c r="K13" s="175" t="str">
        <f>IF(J12&gt;0,"Faux",IF(K12&lt;0," ",IF(K12=0,"Nul",IF(K12&lt;1.5,"Faible",IF(K12&lt;2.5,"Moyen",IF(K12&gt;=2.5,"Fort"))))))</f>
        <v xml:space="preserve"> </v>
      </c>
      <c r="L13" s="168"/>
      <c r="M13" s="26"/>
      <c r="P13" s="23"/>
      <c r="Q13" s="24"/>
      <c r="R13" s="24"/>
    </row>
    <row r="14" spans="2:18" s="1" customFormat="1" ht="6" customHeight="1" x14ac:dyDescent="0.3">
      <c r="B14" s="2"/>
      <c r="C14" s="2"/>
      <c r="H14" s="42"/>
      <c r="J14" s="11"/>
      <c r="L14" s="7"/>
      <c r="M14" s="8"/>
      <c r="N14" s="81"/>
    </row>
    <row r="15" spans="2:18" s="1" customFormat="1" ht="20.100000000000001" customHeight="1" x14ac:dyDescent="0.3">
      <c r="B15" s="93" t="s">
        <v>92</v>
      </c>
      <c r="C15" s="2"/>
      <c r="H15" s="42"/>
      <c r="J15" s="11"/>
      <c r="L15" s="7"/>
      <c r="M15" s="8"/>
      <c r="N15" s="81"/>
    </row>
    <row r="16" spans="2:18" s="1" customFormat="1" ht="20.100000000000001" customHeight="1" x14ac:dyDescent="0.3">
      <c r="B16" s="176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8"/>
    </row>
    <row r="17" spans="2:14" s="1" customFormat="1" ht="20.100000000000001" customHeight="1" x14ac:dyDescent="0.3">
      <c r="B17" s="179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1"/>
    </row>
    <row r="18" spans="2:14" s="1" customFormat="1" ht="20.100000000000001" customHeight="1" x14ac:dyDescent="0.3">
      <c r="B18" s="179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1"/>
    </row>
    <row r="19" spans="2:14" s="1" customFormat="1" ht="20.100000000000001" customHeight="1" x14ac:dyDescent="0.3">
      <c r="B19" s="179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1"/>
    </row>
    <row r="20" spans="2:14" s="1" customFormat="1" ht="20.100000000000001" customHeight="1" x14ac:dyDescent="0.3">
      <c r="B20" s="179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1"/>
    </row>
    <row r="21" spans="2:14" s="1" customFormat="1" ht="20.100000000000001" customHeight="1" x14ac:dyDescent="0.3">
      <c r="B21" s="179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1"/>
    </row>
    <row r="22" spans="2:14" s="1" customFormat="1" ht="20.100000000000001" customHeight="1" x14ac:dyDescent="0.3">
      <c r="B22" s="179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1"/>
    </row>
    <row r="23" spans="2:14" s="1" customFormat="1" ht="20.100000000000001" customHeight="1" x14ac:dyDescent="0.3">
      <c r="B23" s="179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1"/>
    </row>
    <row r="24" spans="2:14" s="1" customFormat="1" ht="20.100000000000001" customHeight="1" x14ac:dyDescent="0.3">
      <c r="B24" s="182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4"/>
    </row>
  </sheetData>
  <sheetProtection formatCells="0" formatColumns="0" formatRows="0" insertColumns="0" insertRows="0" insertHyperlinks="0" deleteColumns="0" deleteRows="0" sort="0" autoFilter="0" pivotTables="0"/>
  <mergeCells count="18">
    <mergeCell ref="B24:N24"/>
    <mergeCell ref="B19:N19"/>
    <mergeCell ref="B20:N20"/>
    <mergeCell ref="B21:N21"/>
    <mergeCell ref="B22:N22"/>
    <mergeCell ref="B23:N23"/>
    <mergeCell ref="L12:L13"/>
    <mergeCell ref="K2:L2"/>
    <mergeCell ref="B16:N16"/>
    <mergeCell ref="B17:N17"/>
    <mergeCell ref="B18:N18"/>
    <mergeCell ref="C1:G1"/>
    <mergeCell ref="B12:B13"/>
    <mergeCell ref="C12:C13"/>
    <mergeCell ref="D12:D13"/>
    <mergeCell ref="E12:E13"/>
    <mergeCell ref="F12:F13"/>
    <mergeCell ref="G12:G13"/>
  </mergeCells>
  <conditionalFormatting sqref="K3">
    <cfRule type="cellIs" dxfId="574" priority="481" operator="equal">
      <formula>"Nul"</formula>
    </cfRule>
    <cfRule type="expression" dxfId="573" priority="482">
      <formula>D5="N/A"</formula>
    </cfRule>
    <cfRule type="cellIs" dxfId="572" priority="483" stopIfTrue="1" operator="equal">
      <formula>"fort"</formula>
    </cfRule>
    <cfRule type="cellIs" dxfId="571" priority="484" stopIfTrue="1" operator="equal">
      <formula>"moyen"</formula>
    </cfRule>
    <cfRule type="cellIs" dxfId="570" priority="485" stopIfTrue="1" operator="equal">
      <formula>"faible"</formula>
    </cfRule>
    <cfRule type="cellIs" dxfId="569" priority="486" stopIfTrue="1" operator="equal">
      <formula>" "</formula>
    </cfRule>
  </conditionalFormatting>
  <conditionalFormatting sqref="I3:J3">
    <cfRule type="cellIs" dxfId="568" priority="493" operator="equal">
      <formula>"Nul"</formula>
    </cfRule>
    <cfRule type="expression" dxfId="567" priority="494">
      <formula>E5="N/A"</formula>
    </cfRule>
    <cfRule type="cellIs" dxfId="566" priority="495" stopIfTrue="1" operator="equal">
      <formula>"fort"</formula>
    </cfRule>
    <cfRule type="cellIs" dxfId="565" priority="496" stopIfTrue="1" operator="equal">
      <formula>"moyen"</formula>
    </cfRule>
    <cfRule type="cellIs" dxfId="564" priority="497" stopIfTrue="1" operator="equal">
      <formula>"faible"</formula>
    </cfRule>
    <cfRule type="cellIs" dxfId="563" priority="498" stopIfTrue="1" operator="equal">
      <formula>" "</formula>
    </cfRule>
  </conditionalFormatting>
  <conditionalFormatting sqref="N4">
    <cfRule type="cellIs" dxfId="562" priority="131" operator="equal">
      <formula>"Oui"</formula>
    </cfRule>
  </conditionalFormatting>
  <conditionalFormatting sqref="N5:N10">
    <cfRule type="cellIs" dxfId="561" priority="130" operator="equal">
      <formula>"Oui"</formula>
    </cfRule>
  </conditionalFormatting>
  <conditionalFormatting sqref="H12:H13">
    <cfRule type="cellIs" dxfId="560" priority="101" operator="equal">
      <formula>"Nul"</formula>
    </cfRule>
    <cfRule type="cellIs" dxfId="559" priority="102" stopIfTrue="1" operator="equal">
      <formula>"fort"</formula>
    </cfRule>
    <cfRule type="cellIs" dxfId="558" priority="103" stopIfTrue="1" operator="equal">
      <formula>"moyen"</formula>
    </cfRule>
    <cfRule type="cellIs" dxfId="557" priority="104" stopIfTrue="1" operator="equal">
      <formula>"faible"</formula>
    </cfRule>
    <cfRule type="cellIs" dxfId="556" priority="105" stopIfTrue="1" operator="equal">
      <formula>" "</formula>
    </cfRule>
  </conditionalFormatting>
  <conditionalFormatting sqref="H4:H10">
    <cfRule type="cellIs" dxfId="555" priority="95" operator="equal">
      <formula>"Nul"</formula>
    </cfRule>
    <cfRule type="expression" dxfId="554" priority="96">
      <formula>E4="N/A"</formula>
    </cfRule>
    <cfRule type="cellIs" dxfId="553" priority="97" stopIfTrue="1" operator="equal">
      <formula>"fort"</formula>
    </cfRule>
    <cfRule type="cellIs" dxfId="552" priority="98" stopIfTrue="1" operator="equal">
      <formula>"moyen"</formula>
    </cfRule>
    <cfRule type="cellIs" dxfId="551" priority="99" stopIfTrue="1" operator="equal">
      <formula>"faible"</formula>
    </cfRule>
    <cfRule type="cellIs" dxfId="550" priority="100" stopIfTrue="1" operator="equal">
      <formula>" "</formula>
    </cfRule>
  </conditionalFormatting>
  <conditionalFormatting sqref="J12:J13">
    <cfRule type="cellIs" dxfId="549" priority="90" operator="equal">
      <formula>"Nul"</formula>
    </cfRule>
    <cfRule type="cellIs" dxfId="548" priority="91" stopIfTrue="1" operator="equal">
      <formula>"fort"</formula>
    </cfRule>
    <cfRule type="cellIs" dxfId="547" priority="92" stopIfTrue="1" operator="equal">
      <formula>"moyen"</formula>
    </cfRule>
    <cfRule type="cellIs" dxfId="546" priority="93" stopIfTrue="1" operator="equal">
      <formula>"faible"</formula>
    </cfRule>
    <cfRule type="cellIs" dxfId="545" priority="94" stopIfTrue="1" operator="equal">
      <formula>" "</formula>
    </cfRule>
  </conditionalFormatting>
  <conditionalFormatting sqref="E2">
    <cfRule type="expression" dxfId="541" priority="53" stopIfTrue="1">
      <formula>#REF!&lt;=3</formula>
    </cfRule>
  </conditionalFormatting>
  <conditionalFormatting sqref="D2">
    <cfRule type="expression" dxfId="540" priority="52" stopIfTrue="1">
      <formula>#REF!&lt;=3</formula>
    </cfRule>
  </conditionalFormatting>
  <conditionalFormatting sqref="F2">
    <cfRule type="expression" dxfId="539" priority="51" stopIfTrue="1">
      <formula>#REF!&lt;=3</formula>
    </cfRule>
  </conditionalFormatting>
  <conditionalFormatting sqref="G2">
    <cfRule type="expression" dxfId="538" priority="50" stopIfTrue="1">
      <formula>#REF!&gt;=7</formula>
    </cfRule>
  </conditionalFormatting>
  <conditionalFormatting sqref="C7:C10">
    <cfRule type="cellIs" dxfId="536" priority="47" operator="equal">
      <formula>"N/A"</formula>
    </cfRule>
  </conditionalFormatting>
  <conditionalFormatting sqref="C5">
    <cfRule type="cellIs" dxfId="535" priority="46" operator="equal">
      <formula>"N/A"</formula>
    </cfRule>
  </conditionalFormatting>
  <conditionalFormatting sqref="C6">
    <cfRule type="cellIs" dxfId="534" priority="45" operator="equal">
      <formula>"N/A"</formula>
    </cfRule>
  </conditionalFormatting>
  <conditionalFormatting sqref="C4:C10">
    <cfRule type="cellIs" dxfId="533" priority="44" operator="equal">
      <formula>"N/A"</formula>
    </cfRule>
  </conditionalFormatting>
  <conditionalFormatting sqref="D4:D10">
    <cfRule type="expression" dxfId="532" priority="43">
      <formula>C4="N/A"</formula>
    </cfRule>
  </conditionalFormatting>
  <conditionalFormatting sqref="E4:E10">
    <cfRule type="expression" dxfId="531" priority="42">
      <formula>C4="N/A"</formula>
    </cfRule>
  </conditionalFormatting>
  <conditionalFormatting sqref="F4:F10">
    <cfRule type="expression" dxfId="530" priority="41">
      <formula>C4="N/A"</formula>
    </cfRule>
  </conditionalFormatting>
  <conditionalFormatting sqref="G4:G10">
    <cfRule type="expression" dxfId="529" priority="40">
      <formula>C4="N/A"</formula>
    </cfRule>
  </conditionalFormatting>
  <conditionalFormatting sqref="B12">
    <cfRule type="expression" dxfId="528" priority="39" stopIfTrue="1">
      <formula>#REF!&lt;=3</formula>
    </cfRule>
  </conditionalFormatting>
  <conditionalFormatting sqref="B12">
    <cfRule type="expression" dxfId="527" priority="-1" stopIfTrue="1">
      <formula>#REF!&lt;=3</formula>
    </cfRule>
  </conditionalFormatting>
  <conditionalFormatting sqref="L4:L10">
    <cfRule type="expression" dxfId="526" priority="33">
      <formula>D4=1</formula>
    </cfRule>
    <cfRule type="cellIs" dxfId="525" priority="34" stopIfTrue="1" operator="equal">
      <formula>"J"</formula>
    </cfRule>
    <cfRule type="cellIs" dxfId="524" priority="35" stopIfTrue="1" operator="equal">
      <formula>"L"</formula>
    </cfRule>
    <cfRule type="cellIs" dxfId="523" priority="36" stopIfTrue="1" operator="equal">
      <formula>"K"</formula>
    </cfRule>
  </conditionalFormatting>
  <conditionalFormatting sqref="K4:K10">
    <cfRule type="cellIs" dxfId="522" priority="-1" operator="equal">
      <formula>" Nul"</formula>
    </cfRule>
    <cfRule type="cellIs" dxfId="521" priority="29" operator="equal">
      <formula>" Faux"</formula>
    </cfRule>
    <cfRule type="cellIs" dxfId="520" priority="30" operator="equal">
      <formula>" Fort"</formula>
    </cfRule>
    <cfRule type="cellIs" dxfId="519" priority="31" operator="equal">
      <formula>" Moyen"</formula>
    </cfRule>
    <cfRule type="cellIs" dxfId="518" priority="32" operator="equal">
      <formula>" Faible"</formula>
    </cfRule>
  </conditionalFormatting>
  <conditionalFormatting sqref="I13">
    <cfRule type="cellIs" dxfId="517" priority="727" operator="equal">
      <formula>"Faux"</formula>
    </cfRule>
    <cfRule type="expression" dxfId="516" priority="728">
      <formula>#REF!="Nul"</formula>
    </cfRule>
    <cfRule type="expression" dxfId="515" priority="729" stopIfTrue="1">
      <formula>#REF!="Fort"</formula>
    </cfRule>
    <cfRule type="expression" dxfId="514" priority="730" stopIfTrue="1">
      <formula>#REF!="Moyen"</formula>
    </cfRule>
    <cfRule type="expression" dxfId="513" priority="731" stopIfTrue="1">
      <formula>#REF!="Faible"</formula>
    </cfRule>
    <cfRule type="cellIs" dxfId="512" priority="732" stopIfTrue="1" operator="equal">
      <formula>0</formula>
    </cfRule>
  </conditionalFormatting>
  <conditionalFormatting sqref="L12:L13">
    <cfRule type="expression" dxfId="156" priority="13">
      <formula>K13="Fort"</formula>
    </cfRule>
    <cfRule type="expression" dxfId="157" priority="14">
      <formula>K13="Moyen"</formula>
    </cfRule>
    <cfRule type="expression" dxfId="158" priority="15">
      <formula>K13="Faible"</formula>
    </cfRule>
    <cfRule type="expression" dxfId="159" priority="16">
      <formula>K13="Nul"</formula>
    </cfRule>
  </conditionalFormatting>
  <conditionalFormatting sqref="K13">
    <cfRule type="cellIs" dxfId="155" priority="7" operator="equal">
      <formula>"Faux"</formula>
    </cfRule>
    <cfRule type="cellIs" dxfId="154" priority="8" operator="equal">
      <formula>"Nul"</formula>
    </cfRule>
    <cfRule type="cellIs" dxfId="153" priority="9" stopIfTrue="1" operator="equal">
      <formula>"fort"</formula>
    </cfRule>
    <cfRule type="cellIs" dxfId="152" priority="10" stopIfTrue="1" operator="equal">
      <formula>"moyen"</formula>
    </cfRule>
    <cfRule type="cellIs" dxfId="151" priority="11" stopIfTrue="1" operator="equal">
      <formula>"faible"</formula>
    </cfRule>
    <cfRule type="cellIs" dxfId="150" priority="12" stopIfTrue="1" operator="equal">
      <formula>" "</formula>
    </cfRule>
  </conditionalFormatting>
  <conditionalFormatting sqref="K12">
    <cfRule type="cellIs" dxfId="149" priority="1" operator="equal">
      <formula>"Faux"</formula>
    </cfRule>
    <cfRule type="expression" dxfId="148" priority="2">
      <formula>K13="Nul"</formula>
    </cfRule>
    <cfRule type="expression" dxfId="147" priority="3" stopIfTrue="1">
      <formula>K13="Fort"</formula>
    </cfRule>
    <cfRule type="expression" dxfId="146" priority="4" stopIfTrue="1">
      <formula>K13="Moyen"</formula>
    </cfRule>
    <cfRule type="expression" dxfId="145" priority="5" stopIfTrue="1">
      <formula>K13="Faible"</formula>
    </cfRule>
    <cfRule type="cellIs" dxfId="144" priority="6" stopIfTrue="1" operator="equal">
      <formula>0</formula>
    </cfRule>
  </conditionalFormatting>
  <dataValidations count="3">
    <dataValidation type="list" allowBlank="1" showInputMessage="1" showErrorMessage="1" sqref="N4:N10" xr:uid="{00000000-0002-0000-0500-000000000000}">
      <formula1>"Oui"</formula1>
    </dataValidation>
    <dataValidation type="list" allowBlank="1" showInputMessage="1" showErrorMessage="1" prompt="N/A = sans objet" sqref="C4:C10" xr:uid="{00000000-0002-0000-0500-000001000000}">
      <formula1>"N/A"</formula1>
    </dataValidation>
    <dataValidation allowBlank="1" showInputMessage="1" showErrorMessage="1" prompt="N/A = sans objet" sqref="C2" xr:uid="{C5993ABE-FFF6-4A25-8385-21D3A8FED189}"/>
  </dataValidations>
  <pageMargins left="0" right="0" top="0" bottom="0" header="0" footer="0"/>
  <pageSetup paperSize="9" scale="86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9" stopIfTrue="1" id="{888B1110-E2E6-47EA-B5D7-FAE53A44681F}">
            <xm:f>'Stratégie commerciale'!#REF!&gt;=7</xm:f>
            <x14:dxf>
              <font>
                <b/>
                <i val="0"/>
              </font>
            </x14:dxf>
          </x14:cfRule>
          <xm:sqref>H2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R24"/>
  <sheetViews>
    <sheetView showGridLines="0" showRowColHeaders="0" workbookViewId="0">
      <pane ySplit="3" topLeftCell="A4" activePane="bottomLeft" state="frozenSplit"/>
      <selection pane="bottomLeft" activeCell="C4" sqref="C4:C10"/>
    </sheetView>
  </sheetViews>
  <sheetFormatPr baseColWidth="10" defaultColWidth="9.109375" defaultRowHeight="13.8" x14ac:dyDescent="0.3"/>
  <cols>
    <col min="1" max="1" width="1.6640625" style="1" customWidth="1"/>
    <col min="2" max="2" width="58.6640625" style="2" customWidth="1"/>
    <col min="3" max="3" width="6.6640625" style="2" customWidth="1"/>
    <col min="4" max="7" width="9.6640625" style="1" customWidth="1"/>
    <col min="8" max="8" width="0.5546875" style="170" customWidth="1"/>
    <col min="9" max="10" width="0.5546875" style="169" customWidth="1"/>
    <col min="11" max="11" width="8.6640625" style="1" customWidth="1"/>
    <col min="12" max="12" width="5.77734375" style="7" customWidth="1"/>
    <col min="13" max="13" width="1.77734375" style="8" customWidth="1"/>
    <col min="14" max="14" width="4.6640625" style="3" customWidth="1"/>
    <col min="15" max="15" width="1.6640625" style="1" customWidth="1"/>
    <col min="16" max="19" width="9.6640625" style="1" customWidth="1"/>
    <col min="20" max="20" width="0.88671875" style="1" customWidth="1"/>
    <col min="21" max="16384" width="9.109375" style="1"/>
  </cols>
  <sheetData>
    <row r="1" spans="2:18" ht="15" customHeight="1" x14ac:dyDescent="0.3">
      <c r="C1" s="149" t="s">
        <v>7</v>
      </c>
      <c r="D1" s="149"/>
      <c r="E1" s="149"/>
      <c r="F1" s="149"/>
      <c r="G1" s="149"/>
    </row>
    <row r="2" spans="2:18" ht="64.95" customHeight="1" x14ac:dyDescent="0.3">
      <c r="B2" s="94" t="s">
        <v>107</v>
      </c>
      <c r="C2" s="73" t="s">
        <v>99</v>
      </c>
      <c r="D2" s="74" t="s">
        <v>100</v>
      </c>
      <c r="E2" s="75" t="s">
        <v>101</v>
      </c>
      <c r="F2" s="76" t="s">
        <v>102</v>
      </c>
      <c r="G2" s="77" t="s">
        <v>103</v>
      </c>
      <c r="H2" s="171"/>
      <c r="K2" s="150" t="s">
        <v>0</v>
      </c>
      <c r="L2" s="151"/>
      <c r="N2" s="83" t="s">
        <v>30</v>
      </c>
    </row>
    <row r="3" spans="2:18" ht="6" customHeight="1" x14ac:dyDescent="0.3">
      <c r="B3" s="96"/>
      <c r="I3" s="172"/>
      <c r="K3" s="9"/>
    </row>
    <row r="4" spans="2:18" ht="33" customHeight="1" x14ac:dyDescent="0.3">
      <c r="B4" s="164" t="s">
        <v>54</v>
      </c>
      <c r="C4" s="163"/>
      <c r="D4" s="61"/>
      <c r="E4" s="61"/>
      <c r="F4" s="61"/>
      <c r="G4" s="62"/>
      <c r="H4" s="49">
        <f>SUM(D4:G4)</f>
        <v>0</v>
      </c>
      <c r="I4" s="49">
        <f>IF(C4="N/A"," ",IF(H4&gt;1,"Faux",IF(AND(ISBLANK(D4),ISBLANK(E4),ISBLANK(F4),ISBLANK(G4)),-1,IF(D4=1,0,IF(E4=1,1,IF(F4=1,2,IF(G4=1,3," ")))))))</f>
        <v>-1</v>
      </c>
      <c r="J4" s="107">
        <f>IF(H4&gt;1,1,0)</f>
        <v>0</v>
      </c>
      <c r="K4" s="88" t="str">
        <f t="shared" ref="K4:K10" si="0">IF(H4&gt;1," Faux",IF(I4=-1," ",IF(I4=0," Nul",IF(I4=1," Faible",IF(I4=2," Moyen",IF(I4=3," Fort"))))))</f>
        <v xml:space="preserve"> </v>
      </c>
      <c r="L4" s="90" t="str">
        <f t="shared" ref="L4:L10" si="1">IF(OR(C4="N/A",H4&gt;1)," ",IF(K4=" "," ",IF(K4=" Fort","J",IF(OR(K4=" faible",K4=" nul"),"L","K"))))</f>
        <v xml:space="preserve"> </v>
      </c>
      <c r="M4" s="23">
        <f t="shared" ref="M4:M10" si="2">IF(C4="N/A",0,3)</f>
        <v>3</v>
      </c>
      <c r="N4" s="47"/>
    </row>
    <row r="5" spans="2:18" ht="33" customHeight="1" x14ac:dyDescent="0.3">
      <c r="B5" s="160" t="s">
        <v>50</v>
      </c>
      <c r="C5" s="104"/>
      <c r="D5" s="65"/>
      <c r="E5" s="65"/>
      <c r="F5" s="65"/>
      <c r="G5" s="66"/>
      <c r="H5" s="49">
        <f t="shared" ref="H5:H10" si="3">SUM(D5:G5)</f>
        <v>0</v>
      </c>
      <c r="I5" s="49">
        <f t="shared" ref="I5:I10" si="4">IF(C5="N/A"," ",IF(H5&gt;1,"Faux",IF(AND(ISBLANK(D5),ISBLANK(E5),ISBLANK(F5),ISBLANK(G5)),-1,IF(D5=1,0,IF(E5=1,1,IF(F5=1,2,IF(G5=1,3," ")))))))</f>
        <v>-1</v>
      </c>
      <c r="J5" s="107">
        <f>IF(H5&gt;1,1,0)</f>
        <v>0</v>
      </c>
      <c r="K5" s="86" t="str">
        <f t="shared" si="0"/>
        <v xml:space="preserve"> </v>
      </c>
      <c r="L5" s="91" t="str">
        <f t="shared" si="1"/>
        <v xml:space="preserve"> </v>
      </c>
      <c r="M5" s="23">
        <f t="shared" si="2"/>
        <v>3</v>
      </c>
      <c r="N5" s="46"/>
    </row>
    <row r="6" spans="2:18" ht="33" customHeight="1" x14ac:dyDescent="0.3">
      <c r="B6" s="160" t="s">
        <v>53</v>
      </c>
      <c r="C6" s="104"/>
      <c r="D6" s="65"/>
      <c r="E6" s="65"/>
      <c r="F6" s="65"/>
      <c r="G6" s="66"/>
      <c r="H6" s="49">
        <f t="shared" si="3"/>
        <v>0</v>
      </c>
      <c r="I6" s="49">
        <f t="shared" si="4"/>
        <v>-1</v>
      </c>
      <c r="J6" s="107">
        <f>IF(H6&gt;1,1,0)</f>
        <v>0</v>
      </c>
      <c r="K6" s="86" t="str">
        <f t="shared" si="0"/>
        <v xml:space="preserve"> </v>
      </c>
      <c r="L6" s="91" t="str">
        <f t="shared" si="1"/>
        <v xml:space="preserve"> </v>
      </c>
      <c r="M6" s="23">
        <f t="shared" si="2"/>
        <v>3</v>
      </c>
      <c r="N6" s="46"/>
    </row>
    <row r="7" spans="2:18" ht="33" customHeight="1" x14ac:dyDescent="0.3">
      <c r="B7" s="160" t="s">
        <v>56</v>
      </c>
      <c r="C7" s="104"/>
      <c r="D7" s="65"/>
      <c r="E7" s="65"/>
      <c r="F7" s="65"/>
      <c r="G7" s="66"/>
      <c r="H7" s="49">
        <f t="shared" si="3"/>
        <v>0</v>
      </c>
      <c r="I7" s="49">
        <f t="shared" si="4"/>
        <v>-1</v>
      </c>
      <c r="J7" s="107">
        <f>IF(H7&gt;1,1,0)</f>
        <v>0</v>
      </c>
      <c r="K7" s="86" t="str">
        <f t="shared" si="0"/>
        <v xml:space="preserve"> </v>
      </c>
      <c r="L7" s="91" t="str">
        <f t="shared" si="1"/>
        <v xml:space="preserve"> </v>
      </c>
      <c r="M7" s="23">
        <f t="shared" si="2"/>
        <v>3</v>
      </c>
      <c r="N7" s="46"/>
    </row>
    <row r="8" spans="2:18" ht="33" customHeight="1" x14ac:dyDescent="0.3">
      <c r="B8" s="160" t="s">
        <v>52</v>
      </c>
      <c r="C8" s="104"/>
      <c r="D8" s="65"/>
      <c r="E8" s="65"/>
      <c r="F8" s="65"/>
      <c r="G8" s="66"/>
      <c r="H8" s="49">
        <f t="shared" si="3"/>
        <v>0</v>
      </c>
      <c r="I8" s="49">
        <f t="shared" si="4"/>
        <v>-1</v>
      </c>
      <c r="J8" s="107">
        <f>IF(H8&gt;1,1,0)</f>
        <v>0</v>
      </c>
      <c r="K8" s="86" t="str">
        <f t="shared" si="0"/>
        <v xml:space="preserve"> </v>
      </c>
      <c r="L8" s="91" t="str">
        <f t="shared" si="1"/>
        <v xml:space="preserve"> </v>
      </c>
      <c r="M8" s="23">
        <f t="shared" si="2"/>
        <v>3</v>
      </c>
      <c r="N8" s="46"/>
    </row>
    <row r="9" spans="2:18" ht="33" customHeight="1" x14ac:dyDescent="0.3">
      <c r="B9" s="160" t="s">
        <v>55</v>
      </c>
      <c r="C9" s="104"/>
      <c r="D9" s="65"/>
      <c r="E9" s="65"/>
      <c r="F9" s="65"/>
      <c r="G9" s="66"/>
      <c r="H9" s="49">
        <f t="shared" si="3"/>
        <v>0</v>
      </c>
      <c r="I9" s="49">
        <f t="shared" si="4"/>
        <v>-1</v>
      </c>
      <c r="J9" s="107">
        <f>IF(H9&gt;1,1,0)</f>
        <v>0</v>
      </c>
      <c r="K9" s="86" t="str">
        <f t="shared" si="0"/>
        <v xml:space="preserve"> </v>
      </c>
      <c r="L9" s="91" t="str">
        <f t="shared" si="1"/>
        <v xml:space="preserve"> </v>
      </c>
      <c r="M9" s="23">
        <f t="shared" si="2"/>
        <v>3</v>
      </c>
      <c r="N9" s="46"/>
    </row>
    <row r="10" spans="2:18" ht="33" customHeight="1" x14ac:dyDescent="0.3">
      <c r="B10" s="154" t="s">
        <v>51</v>
      </c>
      <c r="C10" s="159"/>
      <c r="D10" s="155"/>
      <c r="E10" s="155"/>
      <c r="F10" s="155"/>
      <c r="G10" s="156"/>
      <c r="H10" s="49">
        <f t="shared" si="3"/>
        <v>0</v>
      </c>
      <c r="I10" s="49">
        <f t="shared" si="4"/>
        <v>-1</v>
      </c>
      <c r="J10" s="107">
        <f>IF(H10&gt;1,1,0)</f>
        <v>0</v>
      </c>
      <c r="K10" s="87" t="str">
        <f t="shared" si="0"/>
        <v xml:space="preserve"> </v>
      </c>
      <c r="L10" s="92" t="str">
        <f t="shared" si="1"/>
        <v xml:space="preserve"> </v>
      </c>
      <c r="M10" s="23">
        <f t="shared" si="2"/>
        <v>3</v>
      </c>
      <c r="N10" s="48"/>
    </row>
    <row r="11" spans="2:18" ht="3" customHeight="1" x14ac:dyDescent="0.3">
      <c r="C11" s="1"/>
      <c r="D11" s="5"/>
      <c r="E11" s="5"/>
      <c r="F11" s="5"/>
      <c r="G11" s="5"/>
      <c r="H11" s="50"/>
      <c r="I11" s="191"/>
      <c r="J11" s="191"/>
      <c r="K11" s="25"/>
      <c r="L11" s="8"/>
      <c r="M11" s="190"/>
    </row>
    <row r="12" spans="2:18" ht="18" customHeight="1" x14ac:dyDescent="0.3">
      <c r="B12" s="142" t="s">
        <v>83</v>
      </c>
      <c r="C12" s="137" t="s">
        <v>6</v>
      </c>
      <c r="D12" s="146">
        <f>SUM(D4:D10)</f>
        <v>0</v>
      </c>
      <c r="E12" s="146">
        <f t="shared" ref="E12:G12" si="5">SUM(E4:E10)</f>
        <v>0</v>
      </c>
      <c r="F12" s="146">
        <f t="shared" si="5"/>
        <v>0</v>
      </c>
      <c r="G12" s="144">
        <f t="shared" si="5"/>
        <v>0</v>
      </c>
      <c r="H12" s="49"/>
      <c r="I12" s="192"/>
      <c r="J12" s="49">
        <f>SUM(J4:J10)</f>
        <v>0</v>
      </c>
      <c r="K12" s="174">
        <f>IF(J12&gt;0,"Faux",SUM(I4:I10)/(SUM(M4:M10)/3))</f>
        <v>-1</v>
      </c>
      <c r="L12" s="168" t="str">
        <f>IF(OR(C12="N/A",K13="Faux")," ",IF(K13=" "," ",IF(K13="Fort","J",IF(OR(K13="faible",K13="nul"),"L","K"))))</f>
        <v xml:space="preserve"> </v>
      </c>
      <c r="M12" s="51">
        <f>SUM(M4:M10)</f>
        <v>21</v>
      </c>
      <c r="P12" s="23">
        <f>SUM(I4:I10)</f>
        <v>-7</v>
      </c>
      <c r="Q12" s="24">
        <f>IF(SUM(I4:I10)&lt;0,0%,SUM(I4:I10)/SUM(M4:M10))</f>
        <v>0</v>
      </c>
      <c r="R12" s="24">
        <f>100%-Q12</f>
        <v>1</v>
      </c>
    </row>
    <row r="13" spans="2:18" ht="18" customHeight="1" x14ac:dyDescent="0.3">
      <c r="B13" s="143"/>
      <c r="C13" s="138"/>
      <c r="D13" s="147"/>
      <c r="E13" s="147"/>
      <c r="F13" s="147"/>
      <c r="G13" s="145"/>
      <c r="H13" s="44"/>
      <c r="I13" s="173"/>
      <c r="J13" s="44"/>
      <c r="K13" s="175" t="str">
        <f>IF(J12&gt;0,"Faux",IF(K12&lt;0," ",IF(K12=0,"Nul",IF(K12&lt;1.5,"Faible",IF(K12&lt;2.5,"Moyen",IF(K12&gt;=2.5,"Fort"))))))</f>
        <v xml:space="preserve"> </v>
      </c>
      <c r="L13" s="168"/>
      <c r="M13" s="11"/>
      <c r="P13" s="23"/>
      <c r="Q13" s="24"/>
      <c r="R13" s="24"/>
    </row>
    <row r="14" spans="2:18" ht="6" customHeight="1" x14ac:dyDescent="0.3">
      <c r="H14" s="169"/>
      <c r="J14" s="170"/>
    </row>
    <row r="15" spans="2:18" ht="20.100000000000001" customHeight="1" x14ac:dyDescent="0.3">
      <c r="B15" s="93" t="s">
        <v>92</v>
      </c>
      <c r="H15" s="42"/>
      <c r="I15" s="1"/>
      <c r="J15" s="11"/>
      <c r="N15" s="81"/>
    </row>
    <row r="16" spans="2:18" ht="20.100000000000001" customHeight="1" x14ac:dyDescent="0.3">
      <c r="B16" s="176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8"/>
    </row>
    <row r="17" spans="2:14" ht="20.100000000000001" customHeight="1" x14ac:dyDescent="0.3">
      <c r="B17" s="179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1"/>
    </row>
    <row r="18" spans="2:14" ht="20.100000000000001" customHeight="1" x14ac:dyDescent="0.3">
      <c r="B18" s="179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1"/>
    </row>
    <row r="19" spans="2:14" ht="20.100000000000001" customHeight="1" x14ac:dyDescent="0.3">
      <c r="B19" s="179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1"/>
    </row>
    <row r="20" spans="2:14" ht="20.100000000000001" customHeight="1" x14ac:dyDescent="0.3">
      <c r="B20" s="179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1"/>
    </row>
    <row r="21" spans="2:14" ht="20.100000000000001" customHeight="1" x14ac:dyDescent="0.3">
      <c r="B21" s="179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1"/>
    </row>
    <row r="22" spans="2:14" ht="20.100000000000001" customHeight="1" x14ac:dyDescent="0.3">
      <c r="B22" s="179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1"/>
    </row>
    <row r="23" spans="2:14" ht="20.100000000000001" customHeight="1" x14ac:dyDescent="0.3">
      <c r="B23" s="179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1"/>
    </row>
    <row r="24" spans="2:14" ht="20.100000000000001" customHeight="1" x14ac:dyDescent="0.3">
      <c r="B24" s="182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4"/>
    </row>
  </sheetData>
  <sheetProtection formatCells="0" formatColumns="0" formatRows="0" insertColumns="0" insertRows="0" insertHyperlinks="0" deleteColumns="0" deleteRows="0" sort="0" autoFilter="0" pivotTables="0"/>
  <mergeCells count="18">
    <mergeCell ref="B24:N24"/>
    <mergeCell ref="B19:N19"/>
    <mergeCell ref="B20:N20"/>
    <mergeCell ref="B21:N21"/>
    <mergeCell ref="B22:N22"/>
    <mergeCell ref="B23:N23"/>
    <mergeCell ref="L12:L13"/>
    <mergeCell ref="K2:L2"/>
    <mergeCell ref="B16:N16"/>
    <mergeCell ref="B17:N17"/>
    <mergeCell ref="B18:N18"/>
    <mergeCell ref="C1:G1"/>
    <mergeCell ref="B12:B13"/>
    <mergeCell ref="C12:C13"/>
    <mergeCell ref="D12:D13"/>
    <mergeCell ref="E12:E13"/>
    <mergeCell ref="F12:F13"/>
    <mergeCell ref="G12:G13"/>
  </mergeCells>
  <conditionalFormatting sqref="K3">
    <cfRule type="cellIs" dxfId="237" priority="515" operator="equal">
      <formula>"Nul"</formula>
    </cfRule>
    <cfRule type="expression" dxfId="236" priority="516">
      <formula>D5="N/A"</formula>
    </cfRule>
    <cfRule type="cellIs" dxfId="235" priority="517" stopIfTrue="1" operator="equal">
      <formula>"fort"</formula>
    </cfRule>
    <cfRule type="cellIs" dxfId="234" priority="518" stopIfTrue="1" operator="equal">
      <formula>"moyen"</formula>
    </cfRule>
    <cfRule type="cellIs" dxfId="233" priority="519" stopIfTrue="1" operator="equal">
      <formula>"faible"</formula>
    </cfRule>
    <cfRule type="cellIs" dxfId="232" priority="520" stopIfTrue="1" operator="equal">
      <formula>" "</formula>
    </cfRule>
  </conditionalFormatting>
  <conditionalFormatting sqref="I3:J3">
    <cfRule type="cellIs" dxfId="231" priority="527" operator="equal">
      <formula>"Nul"</formula>
    </cfRule>
    <cfRule type="expression" dxfId="230" priority="528">
      <formula>E5="N/A"</formula>
    </cfRule>
    <cfRule type="cellIs" dxfId="229" priority="529" stopIfTrue="1" operator="equal">
      <formula>"fort"</formula>
    </cfRule>
    <cfRule type="cellIs" dxfId="228" priority="530" stopIfTrue="1" operator="equal">
      <formula>"moyen"</formula>
    </cfRule>
    <cfRule type="cellIs" dxfId="227" priority="531" stopIfTrue="1" operator="equal">
      <formula>"faible"</formula>
    </cfRule>
    <cfRule type="cellIs" dxfId="226" priority="532" stopIfTrue="1" operator="equal">
      <formula>" "</formula>
    </cfRule>
  </conditionalFormatting>
  <conditionalFormatting sqref="N5:N10">
    <cfRule type="cellIs" dxfId="225" priority="160" operator="equal">
      <formula>"Oui"</formula>
    </cfRule>
  </conditionalFormatting>
  <conditionalFormatting sqref="N4">
    <cfRule type="cellIs" dxfId="224" priority="161" operator="equal">
      <formula>"Oui"</formula>
    </cfRule>
  </conditionalFormatting>
  <conditionalFormatting sqref="H12:H13">
    <cfRule type="cellIs" dxfId="223" priority="133" operator="equal">
      <formula>"Nul"</formula>
    </cfRule>
    <cfRule type="cellIs" dxfId="222" priority="134" stopIfTrue="1" operator="equal">
      <formula>"fort"</formula>
    </cfRule>
    <cfRule type="cellIs" dxfId="221" priority="135" stopIfTrue="1" operator="equal">
      <formula>"moyen"</formula>
    </cfRule>
    <cfRule type="cellIs" dxfId="220" priority="136" stopIfTrue="1" operator="equal">
      <formula>"faible"</formula>
    </cfRule>
    <cfRule type="cellIs" dxfId="219" priority="137" stopIfTrue="1" operator="equal">
      <formula>" "</formula>
    </cfRule>
  </conditionalFormatting>
  <conditionalFormatting sqref="H4:H10">
    <cfRule type="cellIs" dxfId="218" priority="127" operator="equal">
      <formula>"Nul"</formula>
    </cfRule>
    <cfRule type="expression" dxfId="217" priority="128">
      <formula>E4="N/A"</formula>
    </cfRule>
    <cfRule type="cellIs" dxfId="216" priority="129" stopIfTrue="1" operator="equal">
      <formula>"fort"</formula>
    </cfRule>
    <cfRule type="cellIs" dxfId="215" priority="130" stopIfTrue="1" operator="equal">
      <formula>"moyen"</formula>
    </cfRule>
    <cfRule type="cellIs" dxfId="214" priority="131" stopIfTrue="1" operator="equal">
      <formula>"faible"</formula>
    </cfRule>
    <cfRule type="cellIs" dxfId="213" priority="132" stopIfTrue="1" operator="equal">
      <formula>" "</formula>
    </cfRule>
  </conditionalFormatting>
  <conditionalFormatting sqref="J12:J13">
    <cfRule type="cellIs" dxfId="212" priority="122" operator="equal">
      <formula>"Nul"</formula>
    </cfRule>
    <cfRule type="cellIs" dxfId="211" priority="123" stopIfTrue="1" operator="equal">
      <formula>"fort"</formula>
    </cfRule>
    <cfRule type="cellIs" dxfId="210" priority="124" stopIfTrue="1" operator="equal">
      <formula>"moyen"</formula>
    </cfRule>
    <cfRule type="cellIs" dxfId="209" priority="125" stopIfTrue="1" operator="equal">
      <formula>"faible"</formula>
    </cfRule>
    <cfRule type="cellIs" dxfId="208" priority="126" stopIfTrue="1" operator="equal">
      <formula>" "</formula>
    </cfRule>
  </conditionalFormatting>
  <conditionalFormatting sqref="E2">
    <cfRule type="expression" dxfId="207" priority="53" stopIfTrue="1">
      <formula>#REF!&lt;=3</formula>
    </cfRule>
  </conditionalFormatting>
  <conditionalFormatting sqref="D2">
    <cfRule type="expression" dxfId="206" priority="52" stopIfTrue="1">
      <formula>#REF!&lt;=3</formula>
    </cfRule>
  </conditionalFormatting>
  <conditionalFormatting sqref="F2">
    <cfRule type="expression" dxfId="205" priority="51" stopIfTrue="1">
      <formula>#REF!&lt;=3</formula>
    </cfRule>
  </conditionalFormatting>
  <conditionalFormatting sqref="G2">
    <cfRule type="expression" dxfId="204" priority="50" stopIfTrue="1">
      <formula>#REF!&gt;=7</formula>
    </cfRule>
  </conditionalFormatting>
  <conditionalFormatting sqref="B12">
    <cfRule type="expression" dxfId="202" priority="48" stopIfTrue="1">
      <formula>#REF!&lt;=3</formula>
    </cfRule>
  </conditionalFormatting>
  <conditionalFormatting sqref="B12">
    <cfRule type="expression" dxfId="201" priority="49" stopIfTrue="1">
      <formula>#REF!&lt;=3</formula>
    </cfRule>
  </conditionalFormatting>
  <conditionalFormatting sqref="C7:C10">
    <cfRule type="cellIs" dxfId="200" priority="47" operator="equal">
      <formula>"N/A"</formula>
    </cfRule>
  </conditionalFormatting>
  <conditionalFormatting sqref="C5">
    <cfRule type="cellIs" dxfId="199" priority="46" operator="equal">
      <formula>"N/A"</formula>
    </cfRule>
  </conditionalFormatting>
  <conditionalFormatting sqref="C6">
    <cfRule type="cellIs" dxfId="198" priority="45" operator="equal">
      <formula>"N/A"</formula>
    </cfRule>
  </conditionalFormatting>
  <conditionalFormatting sqref="C4:C10">
    <cfRule type="cellIs" dxfId="197" priority="44" operator="equal">
      <formula>"N/A"</formula>
    </cfRule>
  </conditionalFormatting>
  <conditionalFormatting sqref="D4:D10">
    <cfRule type="expression" dxfId="196" priority="43">
      <formula>C4="N/A"</formula>
    </cfRule>
  </conditionalFormatting>
  <conditionalFormatting sqref="E4:E10">
    <cfRule type="expression" dxfId="195" priority="42">
      <formula>C4="N/A"</formula>
    </cfRule>
  </conditionalFormatting>
  <conditionalFormatting sqref="F4:F10">
    <cfRule type="expression" dxfId="194" priority="41">
      <formula>C4="N/A"</formula>
    </cfRule>
  </conditionalFormatting>
  <conditionalFormatting sqref="G4:G10">
    <cfRule type="expression" dxfId="193" priority="40">
      <formula>C4="N/A"</formula>
    </cfRule>
  </conditionalFormatting>
  <conditionalFormatting sqref="L4:L10">
    <cfRule type="expression" dxfId="192" priority="35">
      <formula>D4=1</formula>
    </cfRule>
    <cfRule type="cellIs" dxfId="191" priority="36" stopIfTrue="1" operator="equal">
      <formula>"J"</formula>
    </cfRule>
    <cfRule type="cellIs" dxfId="190" priority="37" stopIfTrue="1" operator="equal">
      <formula>"L"</formula>
    </cfRule>
    <cfRule type="cellIs" dxfId="189" priority="38" stopIfTrue="1" operator="equal">
      <formula>"K"</formula>
    </cfRule>
  </conditionalFormatting>
  <conditionalFormatting sqref="K4:K10">
    <cfRule type="cellIs" dxfId="188" priority="31" operator="equal">
      <formula>" Nul"</formula>
    </cfRule>
    <cfRule type="cellIs" dxfId="187" priority="31" operator="equal">
      <formula>" Faux"</formula>
    </cfRule>
    <cfRule type="cellIs" dxfId="186" priority="32" operator="equal">
      <formula>" Fort"</formula>
    </cfRule>
    <cfRule type="cellIs" dxfId="185" priority="33" operator="equal">
      <formula>" Moyen"</formula>
    </cfRule>
    <cfRule type="cellIs" dxfId="184" priority="34" operator="equal">
      <formula>" Faible"</formula>
    </cfRule>
  </conditionalFormatting>
  <conditionalFormatting sqref="I13">
    <cfRule type="cellIs" dxfId="183" priority="741" operator="equal">
      <formula>"Faux"</formula>
    </cfRule>
    <cfRule type="expression" dxfId="182" priority="742">
      <formula>#REF!="Nul"</formula>
    </cfRule>
    <cfRule type="expression" dxfId="181" priority="743" stopIfTrue="1">
      <formula>#REF!="Fort"</formula>
    </cfRule>
    <cfRule type="expression" dxfId="180" priority="744" stopIfTrue="1">
      <formula>#REF!="Moyen"</formula>
    </cfRule>
    <cfRule type="expression" dxfId="179" priority="745" stopIfTrue="1">
      <formula>#REF!="Faible"</formula>
    </cfRule>
    <cfRule type="cellIs" dxfId="178" priority="746" stopIfTrue="1" operator="equal">
      <formula>0</formula>
    </cfRule>
  </conditionalFormatting>
  <conditionalFormatting sqref="L12:L13">
    <cfRule type="expression" dxfId="177" priority="18">
      <formula>K13="Nul"</formula>
    </cfRule>
    <cfRule type="expression" dxfId="176" priority="17">
      <formula>K13="Faible"</formula>
    </cfRule>
    <cfRule type="expression" dxfId="175" priority="16">
      <formula>K13="Moyen"</formula>
    </cfRule>
    <cfRule type="expression" dxfId="174" priority="15">
      <formula>K13="Fort"</formula>
    </cfRule>
  </conditionalFormatting>
  <conditionalFormatting sqref="F7:F10">
    <cfRule type="expression" dxfId="173" priority="14">
      <formula>E7="N/A"</formula>
    </cfRule>
  </conditionalFormatting>
  <conditionalFormatting sqref="K13">
    <cfRule type="cellIs" dxfId="172" priority="8" operator="equal">
      <formula>"Faux"</formula>
    </cfRule>
    <cfRule type="cellIs" dxfId="171" priority="9" operator="equal">
      <formula>"Nul"</formula>
    </cfRule>
    <cfRule type="cellIs" dxfId="170" priority="10" stopIfTrue="1" operator="equal">
      <formula>"fort"</formula>
    </cfRule>
    <cfRule type="cellIs" dxfId="169" priority="11" stopIfTrue="1" operator="equal">
      <formula>"moyen"</formula>
    </cfRule>
    <cfRule type="cellIs" dxfId="168" priority="12" stopIfTrue="1" operator="equal">
      <formula>"faible"</formula>
    </cfRule>
    <cfRule type="cellIs" dxfId="167" priority="13" stopIfTrue="1" operator="equal">
      <formula>" "</formula>
    </cfRule>
  </conditionalFormatting>
  <conditionalFormatting sqref="E8:E10">
    <cfRule type="expression" dxfId="166" priority="7">
      <formula>D8="N/A"</formula>
    </cfRule>
  </conditionalFormatting>
  <conditionalFormatting sqref="K12">
    <cfRule type="cellIs" dxfId="165" priority="1" operator="equal">
      <formula>"Faux"</formula>
    </cfRule>
    <cfRule type="expression" dxfId="164" priority="2">
      <formula>K13="Nul"</formula>
    </cfRule>
    <cfRule type="expression" dxfId="163" priority="3" stopIfTrue="1">
      <formula>K13="Fort"</formula>
    </cfRule>
    <cfRule type="expression" dxfId="162" priority="4" stopIfTrue="1">
      <formula>K13="Moyen"</formula>
    </cfRule>
    <cfRule type="expression" dxfId="161" priority="5" stopIfTrue="1">
      <formula>K13="Faible"</formula>
    </cfRule>
    <cfRule type="cellIs" dxfId="160" priority="6" stopIfTrue="1" operator="equal">
      <formula>0</formula>
    </cfRule>
  </conditionalFormatting>
  <dataValidations count="3">
    <dataValidation type="list" allowBlank="1" showInputMessage="1" showErrorMessage="1" sqref="N4:N10" xr:uid="{00000000-0002-0000-0600-000000000000}">
      <formula1>"Oui"</formula1>
    </dataValidation>
    <dataValidation type="list" allowBlank="1" showInputMessage="1" showErrorMessage="1" prompt="N/A = sans objet" sqref="C4:C10" xr:uid="{00000000-0002-0000-0600-000001000000}">
      <formula1>"N/A"</formula1>
    </dataValidation>
    <dataValidation allowBlank="1" showInputMessage="1" showErrorMessage="1" prompt="N/A = sans objet" sqref="C2" xr:uid="{5B5DA193-D035-49F0-9653-1A2601A78BF0}"/>
  </dataValidations>
  <pageMargins left="0" right="0" top="0" bottom="0" header="0" footer="0"/>
  <pageSetup paperSize="9" scale="83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3" stopIfTrue="1" id="{244CBB94-F24E-48E6-BD21-15ED9B34BE84}">
            <xm:f>'Stratégie commerciale'!#REF!&gt;=7</xm:f>
            <x14:dxf>
              <font>
                <b/>
                <i val="0"/>
              </font>
            </x14:dxf>
          </x14:cfRule>
          <xm:sqref>H2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R27"/>
  <sheetViews>
    <sheetView showGridLines="0" showRowColHeaders="0" workbookViewId="0">
      <pane ySplit="3" topLeftCell="A6" activePane="bottomLeft" state="frozenSplit"/>
      <selection pane="bottomLeft" activeCell="C4" sqref="C4:C13"/>
    </sheetView>
  </sheetViews>
  <sheetFormatPr baseColWidth="10" defaultColWidth="9.109375" defaultRowHeight="13.8" x14ac:dyDescent="0.3"/>
  <cols>
    <col min="1" max="1" width="1.6640625" style="1" customWidth="1"/>
    <col min="2" max="2" width="57.6640625" style="2" customWidth="1"/>
    <col min="3" max="3" width="6.6640625" style="2" customWidth="1"/>
    <col min="4" max="7" width="9.6640625" style="1" customWidth="1"/>
    <col min="8" max="9" width="0.5546875" style="1" customWidth="1"/>
    <col min="10" max="10" width="0.5546875" style="45" customWidth="1"/>
    <col min="11" max="11" width="7.77734375" style="1" customWidth="1"/>
    <col min="12" max="12" width="5.77734375" style="7" customWidth="1"/>
    <col min="13" max="13" width="1.77734375" style="8" customWidth="1"/>
    <col min="14" max="14" width="5.77734375" style="3" customWidth="1"/>
    <col min="15" max="15" width="1.6640625" style="1" customWidth="1"/>
    <col min="16" max="19" width="9.6640625" style="1" customWidth="1"/>
    <col min="20" max="20" width="0.88671875" style="1" customWidth="1"/>
    <col min="21" max="16384" width="9.109375" style="1"/>
  </cols>
  <sheetData>
    <row r="1" spans="2:18" ht="15" customHeight="1" x14ac:dyDescent="0.3">
      <c r="C1" s="149" t="s">
        <v>7</v>
      </c>
      <c r="D1" s="149"/>
      <c r="E1" s="149"/>
      <c r="F1" s="149"/>
      <c r="G1" s="149"/>
    </row>
    <row r="2" spans="2:18" ht="64.95" customHeight="1" x14ac:dyDescent="0.3">
      <c r="B2" s="94" t="s">
        <v>108</v>
      </c>
      <c r="C2" s="73" t="s">
        <v>99</v>
      </c>
      <c r="D2" s="74" t="s">
        <v>100</v>
      </c>
      <c r="E2" s="75" t="s">
        <v>101</v>
      </c>
      <c r="F2" s="76" t="s">
        <v>102</v>
      </c>
      <c r="G2" s="77" t="s">
        <v>103</v>
      </c>
      <c r="H2" s="12"/>
      <c r="K2" s="150" t="s">
        <v>0</v>
      </c>
      <c r="L2" s="151"/>
      <c r="N2" s="157" t="s">
        <v>30</v>
      </c>
    </row>
    <row r="3" spans="2:18" ht="6" customHeight="1" x14ac:dyDescent="0.3">
      <c r="B3" s="96"/>
      <c r="I3" s="9"/>
      <c r="K3" s="9"/>
    </row>
    <row r="4" spans="2:18" ht="33" customHeight="1" x14ac:dyDescent="0.3">
      <c r="B4" s="161" t="s">
        <v>31</v>
      </c>
      <c r="C4" s="163"/>
      <c r="D4" s="61"/>
      <c r="E4" s="61"/>
      <c r="F4" s="61"/>
      <c r="G4" s="62"/>
      <c r="H4" s="49">
        <f t="shared" ref="H4:H13" si="0">SUM(D4:G4)</f>
        <v>0</v>
      </c>
      <c r="I4" s="158">
        <f>IF(C4="N/A"," ",IF(H4&gt;1,"Faux",IF(AND(ISBLANK(D4),ISBLANK(E4),ISBLANK(F4),ISBLANK(G4)),-1,IF(D4=1,0,IF(E4=1,1,IF(F4=1,2,IF(G4=1,3," ")))))))</f>
        <v>-1</v>
      </c>
      <c r="J4" s="107">
        <f>IF(H4&gt;1,1,0)</f>
        <v>0</v>
      </c>
      <c r="K4" s="88" t="str">
        <f t="shared" ref="K4:K13" si="1">IF(H4&gt;1," Faux",IF(I4=-1," ",IF(I4=0," Nul",IF(I4=1," Faible",IF(I4=2," Moyen",IF(I4=3," Fort"))))))</f>
        <v xml:space="preserve"> </v>
      </c>
      <c r="L4" s="90" t="str">
        <f>IF(OR(C4="N/A",H4&gt;1)," ",IF(K4=" "," ",IF(K4="Fort","J",IF(OR(K4="faible",K4="nul"),"L","K"))))</f>
        <v xml:space="preserve"> </v>
      </c>
      <c r="M4" s="23">
        <f t="shared" ref="M4:M13" si="2">IF(C4="N/A",0,3)</f>
        <v>3</v>
      </c>
      <c r="N4" s="78"/>
    </row>
    <row r="5" spans="2:18" ht="33" customHeight="1" x14ac:dyDescent="0.3">
      <c r="B5" s="152" t="s">
        <v>26</v>
      </c>
      <c r="C5" s="104"/>
      <c r="D5" s="65"/>
      <c r="E5" s="65"/>
      <c r="F5" s="65"/>
      <c r="G5" s="66"/>
      <c r="H5" s="49">
        <f t="shared" si="0"/>
        <v>0</v>
      </c>
      <c r="I5" s="158">
        <f t="shared" ref="I5:I13" si="3">IF(C5="N/A"," ",IF(H5&gt;1,"Faux",IF(AND(ISBLANK(D5),ISBLANK(E5),ISBLANK(F5),ISBLANK(G5)),-1,IF(D5=1,0,IF(E5=1,1,IF(F5=1,2,IF(G5=1,3," ")))))))</f>
        <v>-1</v>
      </c>
      <c r="J5" s="107">
        <f>IF(H5&gt;1,1,0)</f>
        <v>0</v>
      </c>
      <c r="K5" s="86" t="str">
        <f t="shared" si="1"/>
        <v xml:space="preserve"> </v>
      </c>
      <c r="L5" s="91" t="str">
        <f t="shared" ref="L5:L13" si="4">IF(OR(C5="N/A",H5&gt;1)," ",IF(K5=" "," ",IF(K5="Fort","J",IF(OR(K5="faible",K5="nul"),"L","K"))))</f>
        <v xml:space="preserve"> </v>
      </c>
      <c r="M5" s="23">
        <f t="shared" si="2"/>
        <v>3</v>
      </c>
      <c r="N5" s="36"/>
    </row>
    <row r="6" spans="2:18" ht="33" customHeight="1" x14ac:dyDescent="0.3">
      <c r="B6" s="152" t="s">
        <v>85</v>
      </c>
      <c r="C6" s="104"/>
      <c r="D6" s="65"/>
      <c r="E6" s="65"/>
      <c r="F6" s="65"/>
      <c r="G6" s="66"/>
      <c r="H6" s="49">
        <f t="shared" si="0"/>
        <v>0</v>
      </c>
      <c r="I6" s="158">
        <f t="shared" si="3"/>
        <v>-1</v>
      </c>
      <c r="J6" s="107">
        <f>IF(H6&gt;1,1,0)</f>
        <v>0</v>
      </c>
      <c r="K6" s="86" t="str">
        <f t="shared" si="1"/>
        <v xml:space="preserve"> </v>
      </c>
      <c r="L6" s="91" t="str">
        <f t="shared" si="4"/>
        <v xml:space="preserve"> </v>
      </c>
      <c r="M6" s="23">
        <f t="shared" si="2"/>
        <v>3</v>
      </c>
      <c r="N6" s="36"/>
    </row>
    <row r="7" spans="2:18" ht="33" customHeight="1" x14ac:dyDescent="0.3">
      <c r="B7" s="153" t="s">
        <v>27</v>
      </c>
      <c r="C7" s="104"/>
      <c r="D7" s="65"/>
      <c r="E7" s="65"/>
      <c r="F7" s="65"/>
      <c r="G7" s="66"/>
      <c r="H7" s="49">
        <f t="shared" si="0"/>
        <v>0</v>
      </c>
      <c r="I7" s="158">
        <f t="shared" si="3"/>
        <v>-1</v>
      </c>
      <c r="J7" s="107">
        <f>IF(H7&gt;1,1,0)</f>
        <v>0</v>
      </c>
      <c r="K7" s="86" t="str">
        <f t="shared" si="1"/>
        <v xml:space="preserve"> </v>
      </c>
      <c r="L7" s="91" t="str">
        <f t="shared" ref="L7:L12" si="5">IF(OR(C7="N/A",H7&gt;1)," ",IF(K7=" "," ",IF(K7=" Fort","J",IF(OR(K7=" faible",K7=" nul"),"L","K"))))</f>
        <v xml:space="preserve"> </v>
      </c>
      <c r="M7" s="23">
        <f t="shared" si="2"/>
        <v>3</v>
      </c>
      <c r="N7" s="36"/>
    </row>
    <row r="8" spans="2:18" ht="33" customHeight="1" x14ac:dyDescent="0.3">
      <c r="B8" s="152" t="s">
        <v>86</v>
      </c>
      <c r="C8" s="104"/>
      <c r="D8" s="65"/>
      <c r="E8" s="65"/>
      <c r="F8" s="65"/>
      <c r="G8" s="66"/>
      <c r="H8" s="49">
        <f t="shared" si="0"/>
        <v>0</v>
      </c>
      <c r="I8" s="158">
        <f t="shared" si="3"/>
        <v>-1</v>
      </c>
      <c r="J8" s="107">
        <f>IF(H8&gt;1,1,0)</f>
        <v>0</v>
      </c>
      <c r="K8" s="86" t="str">
        <f t="shared" si="1"/>
        <v xml:space="preserve"> </v>
      </c>
      <c r="L8" s="91" t="str">
        <f t="shared" si="5"/>
        <v xml:space="preserve"> </v>
      </c>
      <c r="M8" s="23">
        <f t="shared" si="2"/>
        <v>3</v>
      </c>
      <c r="N8" s="36"/>
    </row>
    <row r="9" spans="2:18" ht="33" customHeight="1" x14ac:dyDescent="0.3">
      <c r="B9" s="152" t="s">
        <v>40</v>
      </c>
      <c r="C9" s="104"/>
      <c r="D9" s="65"/>
      <c r="E9" s="65"/>
      <c r="F9" s="65"/>
      <c r="G9" s="66"/>
      <c r="H9" s="49">
        <f t="shared" si="0"/>
        <v>0</v>
      </c>
      <c r="I9" s="158">
        <f t="shared" si="3"/>
        <v>-1</v>
      </c>
      <c r="J9" s="107">
        <f>IF(H9&gt;1,1,0)</f>
        <v>0</v>
      </c>
      <c r="K9" s="86" t="str">
        <f t="shared" si="1"/>
        <v xml:space="preserve"> </v>
      </c>
      <c r="L9" s="91" t="str">
        <f t="shared" si="5"/>
        <v xml:space="preserve"> </v>
      </c>
      <c r="M9" s="23">
        <f t="shared" si="2"/>
        <v>3</v>
      </c>
      <c r="N9" s="36"/>
    </row>
    <row r="10" spans="2:18" ht="33" customHeight="1" x14ac:dyDescent="0.3">
      <c r="B10" s="152" t="s">
        <v>28</v>
      </c>
      <c r="C10" s="64"/>
      <c r="D10" s="65"/>
      <c r="E10" s="65"/>
      <c r="F10" s="65"/>
      <c r="G10" s="66"/>
      <c r="H10" s="49">
        <f t="shared" si="0"/>
        <v>0</v>
      </c>
      <c r="I10" s="158">
        <f t="shared" si="3"/>
        <v>-1</v>
      </c>
      <c r="J10" s="107">
        <f>IF(H10&gt;1,1,0)</f>
        <v>0</v>
      </c>
      <c r="K10" s="86" t="str">
        <f t="shared" si="1"/>
        <v xml:space="preserve"> </v>
      </c>
      <c r="L10" s="91" t="str">
        <f t="shared" si="5"/>
        <v xml:space="preserve"> </v>
      </c>
      <c r="M10" s="23">
        <f t="shared" si="2"/>
        <v>3</v>
      </c>
      <c r="N10" s="36"/>
    </row>
    <row r="11" spans="2:18" ht="33" customHeight="1" x14ac:dyDescent="0.3">
      <c r="B11" s="152" t="s">
        <v>41</v>
      </c>
      <c r="C11" s="64"/>
      <c r="D11" s="65"/>
      <c r="E11" s="65"/>
      <c r="F11" s="65"/>
      <c r="G11" s="66"/>
      <c r="H11" s="49">
        <f t="shared" si="0"/>
        <v>0</v>
      </c>
      <c r="I11" s="158">
        <f t="shared" si="3"/>
        <v>-1</v>
      </c>
      <c r="J11" s="107">
        <f>IF(H11&gt;1,1,0)</f>
        <v>0</v>
      </c>
      <c r="K11" s="86" t="str">
        <f t="shared" si="1"/>
        <v xml:space="preserve"> </v>
      </c>
      <c r="L11" s="91" t="str">
        <f t="shared" si="5"/>
        <v xml:space="preserve"> </v>
      </c>
      <c r="M11" s="23">
        <f t="shared" si="2"/>
        <v>3</v>
      </c>
      <c r="N11" s="36"/>
    </row>
    <row r="12" spans="2:18" ht="33" customHeight="1" x14ac:dyDescent="0.3">
      <c r="B12" s="152" t="s">
        <v>42</v>
      </c>
      <c r="C12" s="64"/>
      <c r="D12" s="65"/>
      <c r="E12" s="65"/>
      <c r="F12" s="65"/>
      <c r="G12" s="66"/>
      <c r="H12" s="49">
        <f t="shared" si="0"/>
        <v>0</v>
      </c>
      <c r="I12" s="158">
        <f t="shared" si="3"/>
        <v>-1</v>
      </c>
      <c r="J12" s="107">
        <f>IF(H12&gt;1,1,0)</f>
        <v>0</v>
      </c>
      <c r="K12" s="86" t="str">
        <f t="shared" si="1"/>
        <v xml:space="preserve"> </v>
      </c>
      <c r="L12" s="91" t="str">
        <f t="shared" si="5"/>
        <v xml:space="preserve"> </v>
      </c>
      <c r="M12" s="23">
        <f t="shared" si="2"/>
        <v>3</v>
      </c>
      <c r="N12" s="36"/>
    </row>
    <row r="13" spans="2:18" ht="33" customHeight="1" x14ac:dyDescent="0.3">
      <c r="B13" s="162" t="s">
        <v>43</v>
      </c>
      <c r="C13" s="70"/>
      <c r="D13" s="71"/>
      <c r="E13" s="71"/>
      <c r="F13" s="71"/>
      <c r="G13" s="72"/>
      <c r="H13" s="49">
        <f t="shared" si="0"/>
        <v>0</v>
      </c>
      <c r="I13" s="158">
        <f t="shared" si="3"/>
        <v>-1</v>
      </c>
      <c r="J13" s="107">
        <f>IF(H13&gt;1,1,0)</f>
        <v>0</v>
      </c>
      <c r="K13" s="87" t="str">
        <f t="shared" ref="K13" si="6">IF(H13&gt;1," Faux",IF(I13=-1," ",IF(I13=0," Nul",IF(I13=1," Faible",IF(I13=2," Moyen",IF(I13=3," Fort"))))))</f>
        <v xml:space="preserve"> </v>
      </c>
      <c r="L13" s="92" t="str">
        <f t="shared" ref="L13" si="7">IF(OR(C13="N/A",H13&gt;1)," ",IF(K13=" "," ",IF(K13=" Fort","J",IF(OR(K13=" faible",K13=" nul"),"L","K"))))</f>
        <v xml:space="preserve"> </v>
      </c>
      <c r="M13" s="23">
        <f t="shared" si="2"/>
        <v>3</v>
      </c>
      <c r="N13" s="79"/>
    </row>
    <row r="14" spans="2:18" ht="3" customHeight="1" x14ac:dyDescent="0.3">
      <c r="C14" s="1"/>
      <c r="D14" s="5"/>
      <c r="E14" s="5"/>
      <c r="F14" s="5"/>
      <c r="G14" s="5"/>
      <c r="H14" s="23"/>
      <c r="I14" s="56"/>
      <c r="J14" s="50"/>
      <c r="L14" s="1"/>
      <c r="M14" s="190"/>
    </row>
    <row r="15" spans="2:18" ht="18" customHeight="1" x14ac:dyDescent="0.3">
      <c r="B15" s="142" t="s">
        <v>84</v>
      </c>
      <c r="C15" s="137" t="s">
        <v>6</v>
      </c>
      <c r="D15" s="146">
        <f>SUM(D4:D13)</f>
        <v>0</v>
      </c>
      <c r="E15" s="146">
        <f>SUM(E4:E13)</f>
        <v>0</v>
      </c>
      <c r="F15" s="146">
        <f>SUM(F4:F13)</f>
        <v>0</v>
      </c>
      <c r="G15" s="144">
        <f>SUM(G4:G13)</f>
        <v>0</v>
      </c>
      <c r="H15" s="56"/>
      <c r="I15" s="56"/>
      <c r="J15" s="50">
        <f>SUM(J4:J13)</f>
        <v>0</v>
      </c>
      <c r="K15" s="174">
        <f>IF(J15&gt;0,"Faux",SUM(I4:I13)/(SUM(M4:M13)/3))</f>
        <v>-1</v>
      </c>
      <c r="L15" s="168" t="str">
        <f>IF(OR(C15="N/A",K16="Faux")," ",IF(K16=" "," ",IF(K16="Fort","J",IF(OR(K16="faible",K16="nul"),"L","K"))))</f>
        <v xml:space="preserve"> </v>
      </c>
      <c r="M15" s="23">
        <f>SUM(M4:M13)</f>
        <v>30</v>
      </c>
      <c r="P15" s="51">
        <f>SUM(I4:I13)</f>
        <v>-10</v>
      </c>
      <c r="Q15" s="24">
        <f>IF(SUM(I4:I13)&lt;0,0%,SUM(I4:I13)/SUM(M4:M13))</f>
        <v>0</v>
      </c>
      <c r="R15" s="24">
        <f>100%-Q15</f>
        <v>1</v>
      </c>
    </row>
    <row r="16" spans="2:18" ht="18" customHeight="1" x14ac:dyDescent="0.3">
      <c r="B16" s="143"/>
      <c r="C16" s="138"/>
      <c r="D16" s="147"/>
      <c r="E16" s="147"/>
      <c r="F16" s="147"/>
      <c r="G16" s="145"/>
      <c r="I16" s="106"/>
      <c r="J16" s="50"/>
      <c r="K16" s="175" t="str">
        <f>IF(K15=0," ",IF(J15&gt;0,"Faux",IF(K15&lt;0," ",IF(K15=0,"Nul",IF(K15&lt;1.5,"Faible",IF(K15&lt;2.5,"Moyen",IF(K15&gt;=2.5,"Fort")))))))</f>
        <v xml:space="preserve"> </v>
      </c>
      <c r="L16" s="168"/>
      <c r="M16" s="11"/>
      <c r="P16" s="51"/>
      <c r="Q16" s="24"/>
      <c r="R16" s="24"/>
    </row>
    <row r="17" spans="2:14" ht="6" customHeight="1" x14ac:dyDescent="0.3">
      <c r="H17" s="42"/>
      <c r="J17" s="11"/>
    </row>
    <row r="18" spans="2:14" ht="20.100000000000001" customHeight="1" x14ac:dyDescent="0.3">
      <c r="B18" s="93" t="s">
        <v>92</v>
      </c>
      <c r="H18" s="42"/>
      <c r="J18" s="11"/>
      <c r="N18" s="81"/>
    </row>
    <row r="19" spans="2:14" ht="20.100000000000001" customHeight="1" x14ac:dyDescent="0.3">
      <c r="B19" s="176"/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8"/>
    </row>
    <row r="20" spans="2:14" ht="20.100000000000001" customHeight="1" x14ac:dyDescent="0.3">
      <c r="B20" s="179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1"/>
    </row>
    <row r="21" spans="2:14" ht="20.100000000000001" customHeight="1" x14ac:dyDescent="0.3">
      <c r="B21" s="179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1"/>
    </row>
    <row r="22" spans="2:14" ht="20.100000000000001" customHeight="1" x14ac:dyDescent="0.3">
      <c r="B22" s="179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1"/>
    </row>
    <row r="23" spans="2:14" ht="20.100000000000001" customHeight="1" x14ac:dyDescent="0.3">
      <c r="B23" s="179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1"/>
    </row>
    <row r="24" spans="2:14" ht="20.100000000000001" customHeight="1" x14ac:dyDescent="0.3">
      <c r="B24" s="179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1"/>
    </row>
    <row r="25" spans="2:14" ht="20.100000000000001" customHeight="1" x14ac:dyDescent="0.3">
      <c r="B25" s="179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1"/>
    </row>
    <row r="26" spans="2:14" ht="20.100000000000001" customHeight="1" x14ac:dyDescent="0.3">
      <c r="B26" s="179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1"/>
    </row>
    <row r="27" spans="2:14" ht="20.100000000000001" customHeight="1" x14ac:dyDescent="0.3">
      <c r="B27" s="182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4"/>
    </row>
  </sheetData>
  <sheetProtection formatCells="0" formatColumns="0" formatRows="0" insertColumns="0" insertRows="0" insertHyperlinks="0" deleteColumns="0" deleteRows="0" sort="0" autoFilter="0" pivotTables="0"/>
  <mergeCells count="18">
    <mergeCell ref="B27:N27"/>
    <mergeCell ref="B22:N22"/>
    <mergeCell ref="B23:N23"/>
    <mergeCell ref="B24:N24"/>
    <mergeCell ref="B25:N25"/>
    <mergeCell ref="B26:N26"/>
    <mergeCell ref="L15:L16"/>
    <mergeCell ref="K2:L2"/>
    <mergeCell ref="B19:N19"/>
    <mergeCell ref="B20:N20"/>
    <mergeCell ref="B21:N21"/>
    <mergeCell ref="C1:G1"/>
    <mergeCell ref="B15:B16"/>
    <mergeCell ref="C15:C16"/>
    <mergeCell ref="D15:D16"/>
    <mergeCell ref="E15:E16"/>
    <mergeCell ref="F15:F16"/>
    <mergeCell ref="G15:G16"/>
  </mergeCells>
  <conditionalFormatting sqref="K3">
    <cfRule type="cellIs" dxfId="499" priority="517" operator="equal">
      <formula>"Nul"</formula>
    </cfRule>
    <cfRule type="expression" dxfId="498" priority="518">
      <formula>D5="N/A"</formula>
    </cfRule>
    <cfRule type="cellIs" dxfId="497" priority="519" stopIfTrue="1" operator="equal">
      <formula>"fort"</formula>
    </cfRule>
    <cfRule type="cellIs" dxfId="496" priority="520" stopIfTrue="1" operator="equal">
      <formula>"moyen"</formula>
    </cfRule>
    <cfRule type="cellIs" dxfId="495" priority="521" stopIfTrue="1" operator="equal">
      <formula>"faible"</formula>
    </cfRule>
    <cfRule type="cellIs" dxfId="494" priority="522" stopIfTrue="1" operator="equal">
      <formula>" "</formula>
    </cfRule>
  </conditionalFormatting>
  <conditionalFormatting sqref="I3:J3">
    <cfRule type="cellIs" dxfId="493" priority="529" operator="equal">
      <formula>"Nul"</formula>
    </cfRule>
    <cfRule type="expression" dxfId="492" priority="530">
      <formula>E5="N/A"</formula>
    </cfRule>
    <cfRule type="cellIs" dxfId="491" priority="531" stopIfTrue="1" operator="equal">
      <formula>"fort"</formula>
    </cfRule>
    <cfRule type="cellIs" dxfId="490" priority="532" stopIfTrue="1" operator="equal">
      <formula>"moyen"</formula>
    </cfRule>
    <cfRule type="cellIs" dxfId="489" priority="533" stopIfTrue="1" operator="equal">
      <formula>"faible"</formula>
    </cfRule>
    <cfRule type="cellIs" dxfId="488" priority="534" stopIfTrue="1" operator="equal">
      <formula>" "</formula>
    </cfRule>
  </conditionalFormatting>
  <conditionalFormatting sqref="N5:N13">
    <cfRule type="cellIs" dxfId="487" priority="167" operator="equal">
      <formula>"Oui"</formula>
    </cfRule>
  </conditionalFormatting>
  <conditionalFormatting sqref="N4">
    <cfRule type="cellIs" dxfId="486" priority="161" operator="equal">
      <formula>"Oui"</formula>
    </cfRule>
  </conditionalFormatting>
  <conditionalFormatting sqref="H13">
    <cfRule type="cellIs" dxfId="485" priority="130" operator="equal">
      <formula>"Nul"</formula>
    </cfRule>
    <cfRule type="expression" dxfId="484" priority="131">
      <formula>E13="N/A"</formula>
    </cfRule>
    <cfRule type="cellIs" dxfId="483" priority="132" stopIfTrue="1" operator="equal">
      <formula>"fort"</formula>
    </cfRule>
    <cfRule type="cellIs" dxfId="482" priority="133" stopIfTrue="1" operator="equal">
      <formula>"moyen"</formula>
    </cfRule>
    <cfRule type="cellIs" dxfId="481" priority="134" stopIfTrue="1" operator="equal">
      <formula>"faible"</formula>
    </cfRule>
    <cfRule type="cellIs" dxfId="480" priority="135" stopIfTrue="1" operator="equal">
      <formula>" "</formula>
    </cfRule>
  </conditionalFormatting>
  <conditionalFormatting sqref="H4:H12">
    <cfRule type="cellIs" dxfId="479" priority="109" operator="equal">
      <formula>"Nul"</formula>
    </cfRule>
    <cfRule type="expression" dxfId="478" priority="110">
      <formula>E4="N/A"</formula>
    </cfRule>
    <cfRule type="cellIs" dxfId="477" priority="111" stopIfTrue="1" operator="equal">
      <formula>"fort"</formula>
    </cfRule>
    <cfRule type="cellIs" dxfId="476" priority="112" stopIfTrue="1" operator="equal">
      <formula>"moyen"</formula>
    </cfRule>
    <cfRule type="cellIs" dxfId="475" priority="113" stopIfTrue="1" operator="equal">
      <formula>"faible"</formula>
    </cfRule>
    <cfRule type="cellIs" dxfId="474" priority="114" stopIfTrue="1" operator="equal">
      <formula>" "</formula>
    </cfRule>
  </conditionalFormatting>
  <conditionalFormatting sqref="E2">
    <cfRule type="expression" dxfId="473" priority="77" stopIfTrue="1">
      <formula>#REF!&lt;=3</formula>
    </cfRule>
  </conditionalFormatting>
  <conditionalFormatting sqref="D2">
    <cfRule type="expression" dxfId="472" priority="76" stopIfTrue="1">
      <formula>#REF!&lt;=3</formula>
    </cfRule>
  </conditionalFormatting>
  <conditionalFormatting sqref="F2">
    <cfRule type="expression" dxfId="471" priority="75" stopIfTrue="1">
      <formula>#REF!&lt;=3</formula>
    </cfRule>
  </conditionalFormatting>
  <conditionalFormatting sqref="G2">
    <cfRule type="expression" dxfId="470" priority="74" stopIfTrue="1">
      <formula>#REF!&gt;=7</formula>
    </cfRule>
  </conditionalFormatting>
  <conditionalFormatting sqref="L4:L6">
    <cfRule type="expression" dxfId="468" priority="69">
      <formula>D4=1</formula>
    </cfRule>
    <cfRule type="cellIs" dxfId="467" priority="70" stopIfTrue="1" operator="equal">
      <formula>"J"</formula>
    </cfRule>
    <cfRule type="cellIs" dxfId="466" priority="71" stopIfTrue="1" operator="equal">
      <formula>"L"</formula>
    </cfRule>
    <cfRule type="cellIs" dxfId="465" priority="72" stopIfTrue="1" operator="equal">
      <formula>"K"</formula>
    </cfRule>
  </conditionalFormatting>
  <conditionalFormatting sqref="K5:K6">
    <cfRule type="cellIs" dxfId="464" priority="65" operator="equal">
      <formula>" Nul"</formula>
    </cfRule>
    <cfRule type="cellIs" dxfId="463" priority="65" operator="equal">
      <formula>" Faux"</formula>
    </cfRule>
    <cfRule type="cellIs" dxfId="462" priority="66" operator="equal">
      <formula>" Fort"</formula>
    </cfRule>
    <cfRule type="cellIs" dxfId="461" priority="67" operator="equal">
      <formula>" Moyen"</formula>
    </cfRule>
    <cfRule type="cellIs" dxfId="460" priority="68" operator="equal">
      <formula>" Faible"</formula>
    </cfRule>
  </conditionalFormatting>
  <conditionalFormatting sqref="B15">
    <cfRule type="expression" dxfId="459" priority="54" stopIfTrue="1">
      <formula>#REF!&lt;=3</formula>
    </cfRule>
  </conditionalFormatting>
  <conditionalFormatting sqref="B15">
    <cfRule type="expression" dxfId="458" priority="55" stopIfTrue="1">
      <formula>#REF!&lt;=3</formula>
    </cfRule>
  </conditionalFormatting>
  <conditionalFormatting sqref="I16">
    <cfRule type="cellIs" dxfId="457" priority="782" operator="equal">
      <formula>"Faux"</formula>
    </cfRule>
    <cfRule type="expression" dxfId="456" priority="783">
      <formula>#REF!="Nul"</formula>
    </cfRule>
    <cfRule type="expression" dxfId="455" priority="784" stopIfTrue="1">
      <formula>#REF!="Fort"</formula>
    </cfRule>
    <cfRule type="expression" dxfId="454" priority="785" stopIfTrue="1">
      <formula>#REF!="Moyen"</formula>
    </cfRule>
    <cfRule type="expression" dxfId="453" priority="786" stopIfTrue="1">
      <formula>#REF!="Faible"</formula>
    </cfRule>
    <cfRule type="cellIs" dxfId="452" priority="787" stopIfTrue="1" operator="equal">
      <formula>0</formula>
    </cfRule>
  </conditionalFormatting>
  <conditionalFormatting sqref="K4">
    <cfRule type="cellIs" dxfId="436" priority="-1" operator="equal">
      <formula>" Faux"</formula>
    </cfRule>
    <cfRule type="cellIs" dxfId="435" priority="34" operator="equal">
      <formula>" Nul"</formula>
    </cfRule>
    <cfRule type="cellIs" dxfId="434" priority="35" operator="equal">
      <formula>" Fort"</formula>
    </cfRule>
    <cfRule type="cellIs" dxfId="433" priority="36" operator="equal">
      <formula>" Moyen"</formula>
    </cfRule>
    <cfRule type="cellIs" dxfId="432" priority="37" operator="equal">
      <formula>" Faible"</formula>
    </cfRule>
  </conditionalFormatting>
  <conditionalFormatting sqref="L7:L13">
    <cfRule type="expression" dxfId="431" priority="29">
      <formula>D7=1</formula>
    </cfRule>
    <cfRule type="cellIs" dxfId="430" priority="30" stopIfTrue="1" operator="equal">
      <formula>"J"</formula>
    </cfRule>
    <cfRule type="cellIs" dxfId="429" priority="31" stopIfTrue="1" operator="equal">
      <formula>"L"</formula>
    </cfRule>
    <cfRule type="cellIs" dxfId="428" priority="32" stopIfTrue="1" operator="equal">
      <formula>"K"</formula>
    </cfRule>
  </conditionalFormatting>
  <conditionalFormatting sqref="K7:K13">
    <cfRule type="cellIs" dxfId="427" priority="-1" operator="equal">
      <formula>" Nul"</formula>
    </cfRule>
    <cfRule type="cellIs" dxfId="426" priority="25" operator="equal">
      <formula>" Faux"</formula>
    </cfRule>
    <cfRule type="cellIs" dxfId="425" priority="26" operator="equal">
      <formula>" Fort"</formula>
    </cfRule>
    <cfRule type="cellIs" dxfId="424" priority="27" operator="equal">
      <formula>" Moyen"</formula>
    </cfRule>
    <cfRule type="cellIs" dxfId="423" priority="28" operator="equal">
      <formula>" Faible"</formula>
    </cfRule>
  </conditionalFormatting>
  <conditionalFormatting sqref="C7:C9">
    <cfRule type="cellIs" dxfId="422" priority="24" operator="equal">
      <formula>"N/A"</formula>
    </cfRule>
  </conditionalFormatting>
  <conditionalFormatting sqref="C5">
    <cfRule type="cellIs" dxfId="421" priority="23" operator="equal">
      <formula>"N/A"</formula>
    </cfRule>
  </conditionalFormatting>
  <conditionalFormatting sqref="C6">
    <cfRule type="cellIs" dxfId="420" priority="22" operator="equal">
      <formula>"N/A"</formula>
    </cfRule>
  </conditionalFormatting>
  <conditionalFormatting sqref="C4:C13">
    <cfRule type="cellIs" dxfId="419" priority="21" operator="equal">
      <formula>"N/A"</formula>
    </cfRule>
  </conditionalFormatting>
  <conditionalFormatting sqref="D4:D13">
    <cfRule type="expression" dxfId="418" priority="20">
      <formula>C4="N/A"</formula>
    </cfRule>
  </conditionalFormatting>
  <conditionalFormatting sqref="E4:E13">
    <cfRule type="expression" dxfId="417" priority="19">
      <formula>C4="N/A"</formula>
    </cfRule>
  </conditionalFormatting>
  <conditionalFormatting sqref="F4:F13">
    <cfRule type="expression" dxfId="416" priority="18">
      <formula>C4="N/A"</formula>
    </cfRule>
  </conditionalFormatting>
  <conditionalFormatting sqref="G4:G13">
    <cfRule type="expression" dxfId="415" priority="17">
      <formula>C4="N/A"</formula>
    </cfRule>
  </conditionalFormatting>
  <conditionalFormatting sqref="L15:L16">
    <cfRule type="expression" dxfId="47" priority="13">
      <formula>K16="Fort"</formula>
    </cfRule>
    <cfRule type="expression" dxfId="46" priority="14">
      <formula>K16="Moyen"</formula>
    </cfRule>
    <cfRule type="expression" dxfId="45" priority="15">
      <formula>K16="Faible"</formula>
    </cfRule>
    <cfRule type="expression" dxfId="44" priority="16">
      <formula>K16="Nul"</formula>
    </cfRule>
  </conditionalFormatting>
  <conditionalFormatting sqref="K16">
    <cfRule type="cellIs" dxfId="43" priority="7" operator="equal">
      <formula>"Faux"</formula>
    </cfRule>
    <cfRule type="cellIs" dxfId="42" priority="8" operator="equal">
      <formula>"Nul"</formula>
    </cfRule>
    <cfRule type="cellIs" dxfId="41" priority="9" stopIfTrue="1" operator="equal">
      <formula>"fort"</formula>
    </cfRule>
    <cfRule type="cellIs" dxfId="40" priority="10" stopIfTrue="1" operator="equal">
      <formula>"moyen"</formula>
    </cfRule>
    <cfRule type="cellIs" dxfId="39" priority="11" stopIfTrue="1" operator="equal">
      <formula>"faible"</formula>
    </cfRule>
    <cfRule type="cellIs" dxfId="38" priority="12" stopIfTrue="1" operator="equal">
      <formula>" "</formula>
    </cfRule>
  </conditionalFormatting>
  <conditionalFormatting sqref="K15">
    <cfRule type="cellIs" dxfId="37" priority="1" operator="equal">
      <formula>"Faux"</formula>
    </cfRule>
    <cfRule type="expression" dxfId="36" priority="2">
      <formula>K16="Nul"</formula>
    </cfRule>
    <cfRule type="expression" dxfId="35" priority="3" stopIfTrue="1">
      <formula>K16="Fort"</formula>
    </cfRule>
    <cfRule type="expression" dxfId="34" priority="4" stopIfTrue="1">
      <formula>K16="Moyen"</formula>
    </cfRule>
    <cfRule type="expression" dxfId="33" priority="5" stopIfTrue="1">
      <formula>K16="Faible"</formula>
    </cfRule>
    <cfRule type="cellIs" dxfId="32" priority="6" stopIfTrue="1" operator="equal">
      <formula>0</formula>
    </cfRule>
  </conditionalFormatting>
  <dataValidations count="3">
    <dataValidation type="list" allowBlank="1" showInputMessage="1" showErrorMessage="1" sqref="N4:N13" xr:uid="{00000000-0002-0000-0700-000000000000}">
      <formula1>"Oui"</formula1>
    </dataValidation>
    <dataValidation type="list" allowBlank="1" showInputMessage="1" showErrorMessage="1" prompt="N/A = sans objet" sqref="C4:C13" xr:uid="{00000000-0002-0000-0700-000001000000}">
      <formula1>"N/A"</formula1>
    </dataValidation>
    <dataValidation allowBlank="1" showInputMessage="1" showErrorMessage="1" prompt="N/A = sans objet" sqref="C2" xr:uid="{F5296860-C7FB-4B6C-AB2F-394CF10414CE}"/>
  </dataValidations>
  <pageMargins left="0" right="0" top="0" bottom="0" header="0" footer="0"/>
  <pageSetup paperSize="9" scale="83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5" stopIfTrue="1" id="{BAE30DBC-E7B8-48D0-A78D-34E23410A58C}">
            <xm:f>'Stratégie commerciale'!#REF!&gt;=7</xm:f>
            <x14:dxf>
              <font>
                <b/>
                <i val="0"/>
              </font>
            </x14:dxf>
          </x14:cfRule>
          <xm:sqref>H2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R25"/>
  <sheetViews>
    <sheetView showGridLines="0" showRowColHeaders="0" workbookViewId="0">
      <pane ySplit="3" topLeftCell="A4" activePane="bottomLeft" state="frozenSplit"/>
      <selection pane="bottomLeft" activeCell="C4" sqref="C4:C11"/>
    </sheetView>
  </sheetViews>
  <sheetFormatPr baseColWidth="10" defaultColWidth="9.109375" defaultRowHeight="13.8" x14ac:dyDescent="0.3"/>
  <cols>
    <col min="1" max="1" width="1.6640625" style="1" customWidth="1"/>
    <col min="2" max="2" width="55.6640625" style="2" customWidth="1"/>
    <col min="3" max="3" width="6.6640625" style="2" customWidth="1"/>
    <col min="4" max="7" width="9.6640625" style="1" customWidth="1"/>
    <col min="8" max="9" width="0.5546875" style="1" customWidth="1"/>
    <col min="10" max="10" width="0.5546875" style="45" customWidth="1"/>
    <col min="11" max="11" width="7.77734375" style="1" customWidth="1"/>
    <col min="12" max="12" width="5.77734375" style="7" customWidth="1"/>
    <col min="13" max="13" width="1.77734375" style="8" customWidth="1"/>
    <col min="14" max="14" width="5.77734375" style="3" customWidth="1"/>
    <col min="15" max="15" width="1.6640625" style="1" customWidth="1"/>
    <col min="16" max="19" width="9.6640625" style="1" customWidth="1"/>
    <col min="20" max="20" width="0.88671875" style="1" customWidth="1"/>
    <col min="21" max="16384" width="9.109375" style="1"/>
  </cols>
  <sheetData>
    <row r="1" spans="2:18" ht="15" customHeight="1" x14ac:dyDescent="0.3">
      <c r="C1" s="149" t="s">
        <v>7</v>
      </c>
      <c r="D1" s="149"/>
      <c r="E1" s="149"/>
      <c r="F1" s="149"/>
      <c r="G1" s="149"/>
    </row>
    <row r="2" spans="2:18" ht="64.95" customHeight="1" x14ac:dyDescent="0.3">
      <c r="B2" s="94" t="s">
        <v>109</v>
      </c>
      <c r="C2" s="73" t="s">
        <v>99</v>
      </c>
      <c r="D2" s="74" t="s">
        <v>100</v>
      </c>
      <c r="E2" s="75" t="s">
        <v>101</v>
      </c>
      <c r="F2" s="76" t="s">
        <v>102</v>
      </c>
      <c r="G2" s="77" t="s">
        <v>103</v>
      </c>
      <c r="H2" s="12"/>
      <c r="K2" s="150" t="s">
        <v>0</v>
      </c>
      <c r="L2" s="151"/>
      <c r="N2" s="157" t="s">
        <v>30</v>
      </c>
    </row>
    <row r="3" spans="2:18" ht="6" customHeight="1" x14ac:dyDescent="0.3">
      <c r="B3" s="96"/>
      <c r="I3" s="9"/>
      <c r="K3" s="9"/>
    </row>
    <row r="4" spans="2:18" ht="33" customHeight="1" x14ac:dyDescent="0.3">
      <c r="B4" s="161" t="s">
        <v>57</v>
      </c>
      <c r="C4" s="163"/>
      <c r="D4" s="61"/>
      <c r="E4" s="61"/>
      <c r="F4" s="61"/>
      <c r="G4" s="62"/>
      <c r="H4" s="49">
        <f t="shared" ref="H4:H11" si="0">SUM(D4:G4)</f>
        <v>0</v>
      </c>
      <c r="I4" s="158">
        <f>IF(C4="N/A"," ",IF(H4&gt;1,"Faux",IF(AND(ISBLANK(D4),ISBLANK(E4),ISBLANK(F4),ISBLANK(G4)),-1,IF(D4=1,0,IF(E4=1,1,IF(F4=1,2,IF(G4=1,3," ")))))))</f>
        <v>-1</v>
      </c>
      <c r="J4" s="107">
        <f>IF(H4&gt;1,1,0)</f>
        <v>0</v>
      </c>
      <c r="K4" s="88" t="str">
        <f t="shared" ref="K4:K11" si="1">IF(H4&gt;1," Faux",IF(I4=-1," ",IF(I4=0," Nul",IF(I4=1," Faible",IF(I4=2," Moyen",IF(I4=3," Fort"))))))</f>
        <v xml:space="preserve"> </v>
      </c>
      <c r="L4" s="90" t="str">
        <f>IF(OR(C4="N/A",H4&gt;1)," ",IF(K4=" "," ",IF(K4="Fort","J",IF(OR(K4="faible",K4="nul"),"L","K"))))</f>
        <v xml:space="preserve"> </v>
      </c>
      <c r="M4" s="23">
        <f t="shared" ref="M4:M11" si="2">IF(C4="N/A",0,3)</f>
        <v>3</v>
      </c>
      <c r="N4" s="114"/>
    </row>
    <row r="5" spans="2:18" ht="33" customHeight="1" x14ac:dyDescent="0.3">
      <c r="B5" s="153" t="s">
        <v>37</v>
      </c>
      <c r="C5" s="104"/>
      <c r="D5" s="65"/>
      <c r="E5" s="65"/>
      <c r="F5" s="65"/>
      <c r="G5" s="66"/>
      <c r="H5" s="49">
        <f t="shared" si="0"/>
        <v>0</v>
      </c>
      <c r="I5" s="158">
        <f t="shared" ref="I5:I11" si="3">IF(C5="N/A"," ",IF(H5&gt;1,"Faux",IF(AND(ISBLANK(D5),ISBLANK(E5),ISBLANK(F5),ISBLANK(G5)),-1,IF(D5=1,0,IF(E5=1,1,IF(F5=1,2,IF(G5=1,3," ")))))))</f>
        <v>-1</v>
      </c>
      <c r="J5" s="107">
        <f>IF(H5&gt;1,1,0)</f>
        <v>0</v>
      </c>
      <c r="K5" s="86" t="str">
        <f t="shared" si="1"/>
        <v xml:space="preserve"> </v>
      </c>
      <c r="L5" s="91" t="str">
        <f t="shared" ref="L5:L11" si="4">IF(OR(C5="N/A",H5&gt;1)," ",IF(K5=" "," ",IF(K5="Fort","J",IF(OR(K5="faible",K5="nul"),"L","K"))))</f>
        <v xml:space="preserve"> </v>
      </c>
      <c r="M5" s="23">
        <f t="shared" si="2"/>
        <v>3</v>
      </c>
      <c r="N5" s="36"/>
    </row>
    <row r="6" spans="2:18" ht="33" customHeight="1" x14ac:dyDescent="0.3">
      <c r="B6" s="152" t="s">
        <v>29</v>
      </c>
      <c r="C6" s="104"/>
      <c r="D6" s="65"/>
      <c r="E6" s="65"/>
      <c r="F6" s="65"/>
      <c r="G6" s="66"/>
      <c r="H6" s="49">
        <f t="shared" si="0"/>
        <v>0</v>
      </c>
      <c r="I6" s="158">
        <f t="shared" si="3"/>
        <v>-1</v>
      </c>
      <c r="J6" s="107">
        <f>IF(H6&gt;1,1,0)</f>
        <v>0</v>
      </c>
      <c r="K6" s="86" t="str">
        <f t="shared" si="1"/>
        <v xml:space="preserve"> </v>
      </c>
      <c r="L6" s="91" t="str">
        <f t="shared" si="4"/>
        <v xml:space="preserve"> </v>
      </c>
      <c r="M6" s="23">
        <f t="shared" si="2"/>
        <v>3</v>
      </c>
      <c r="N6" s="36"/>
    </row>
    <row r="7" spans="2:18" ht="33" customHeight="1" x14ac:dyDescent="0.3">
      <c r="B7" s="152" t="s">
        <v>33</v>
      </c>
      <c r="C7" s="104"/>
      <c r="D7" s="65"/>
      <c r="E7" s="65"/>
      <c r="F7" s="65"/>
      <c r="G7" s="66"/>
      <c r="H7" s="49">
        <f t="shared" si="0"/>
        <v>0</v>
      </c>
      <c r="I7" s="158">
        <f t="shared" si="3"/>
        <v>-1</v>
      </c>
      <c r="J7" s="107">
        <f>IF(H7&gt;1,1,0)</f>
        <v>0</v>
      </c>
      <c r="K7" s="86" t="str">
        <f t="shared" si="1"/>
        <v xml:space="preserve"> </v>
      </c>
      <c r="L7" s="91" t="str">
        <f t="shared" ref="L7:L11" si="5">IF(OR(C7="N/A",H7&gt;1)," ",IF(K7=" "," ",IF(K7=" Fort","J",IF(OR(K7=" faible",K7=" nul"),"L","K"))))</f>
        <v xml:space="preserve"> </v>
      </c>
      <c r="M7" s="23">
        <f t="shared" si="2"/>
        <v>3</v>
      </c>
      <c r="N7" s="36"/>
    </row>
    <row r="8" spans="2:18" ht="33" customHeight="1" x14ac:dyDescent="0.3">
      <c r="B8" s="152" t="s">
        <v>38</v>
      </c>
      <c r="C8" s="104"/>
      <c r="D8" s="65"/>
      <c r="E8" s="65"/>
      <c r="F8" s="65"/>
      <c r="G8" s="66"/>
      <c r="H8" s="49">
        <f t="shared" si="0"/>
        <v>0</v>
      </c>
      <c r="I8" s="158">
        <f t="shared" si="3"/>
        <v>-1</v>
      </c>
      <c r="J8" s="107">
        <f>IF(H8&gt;1,1,0)</f>
        <v>0</v>
      </c>
      <c r="K8" s="86" t="str">
        <f t="shared" si="1"/>
        <v xml:space="preserve"> </v>
      </c>
      <c r="L8" s="91" t="str">
        <f t="shared" si="5"/>
        <v xml:space="preserve"> </v>
      </c>
      <c r="M8" s="23">
        <f t="shared" si="2"/>
        <v>3</v>
      </c>
      <c r="N8" s="36"/>
    </row>
    <row r="9" spans="2:18" ht="33" customHeight="1" x14ac:dyDescent="0.3">
      <c r="B9" s="152" t="s">
        <v>39</v>
      </c>
      <c r="C9" s="104"/>
      <c r="D9" s="65"/>
      <c r="E9" s="65"/>
      <c r="F9" s="65"/>
      <c r="G9" s="66"/>
      <c r="H9" s="49">
        <f t="shared" si="0"/>
        <v>0</v>
      </c>
      <c r="I9" s="158">
        <f t="shared" si="3"/>
        <v>-1</v>
      </c>
      <c r="J9" s="107">
        <f>IF(H9&gt;1,1,0)</f>
        <v>0</v>
      </c>
      <c r="K9" s="86" t="str">
        <f t="shared" si="1"/>
        <v xml:space="preserve"> </v>
      </c>
      <c r="L9" s="91" t="str">
        <f t="shared" si="5"/>
        <v xml:space="preserve"> </v>
      </c>
      <c r="M9" s="23">
        <f t="shared" si="2"/>
        <v>3</v>
      </c>
      <c r="N9" s="36"/>
    </row>
    <row r="10" spans="2:18" ht="33" customHeight="1" x14ac:dyDescent="0.3">
      <c r="B10" s="152" t="s">
        <v>32</v>
      </c>
      <c r="C10" s="64"/>
      <c r="D10" s="65"/>
      <c r="E10" s="65"/>
      <c r="F10" s="65"/>
      <c r="G10" s="66"/>
      <c r="H10" s="49">
        <f t="shared" si="0"/>
        <v>0</v>
      </c>
      <c r="I10" s="158">
        <f t="shared" si="3"/>
        <v>-1</v>
      </c>
      <c r="J10" s="107">
        <f>IF(H10&gt;1,1,0)</f>
        <v>0</v>
      </c>
      <c r="K10" s="86" t="str">
        <f t="shared" si="1"/>
        <v xml:space="preserve"> </v>
      </c>
      <c r="L10" s="91" t="str">
        <f t="shared" si="5"/>
        <v xml:space="preserve"> </v>
      </c>
      <c r="M10" s="23">
        <f t="shared" si="2"/>
        <v>3</v>
      </c>
      <c r="N10" s="36"/>
    </row>
    <row r="11" spans="2:18" ht="33" customHeight="1" x14ac:dyDescent="0.3">
      <c r="B11" s="162" t="s">
        <v>87</v>
      </c>
      <c r="C11" s="70"/>
      <c r="D11" s="71"/>
      <c r="E11" s="71"/>
      <c r="F11" s="71"/>
      <c r="G11" s="72"/>
      <c r="H11" s="49">
        <f t="shared" si="0"/>
        <v>0</v>
      </c>
      <c r="I11" s="158">
        <f t="shared" si="3"/>
        <v>-1</v>
      </c>
      <c r="J11" s="107">
        <f>IF(H11&gt;1,1,0)</f>
        <v>0</v>
      </c>
      <c r="K11" s="87" t="str">
        <f t="shared" si="1"/>
        <v xml:space="preserve"> </v>
      </c>
      <c r="L11" s="92" t="str">
        <f t="shared" si="5"/>
        <v xml:space="preserve"> </v>
      </c>
      <c r="M11" s="23">
        <f t="shared" si="2"/>
        <v>3</v>
      </c>
      <c r="N11" s="115"/>
    </row>
    <row r="12" spans="2:18" ht="3" customHeight="1" x14ac:dyDescent="0.3">
      <c r="B12" s="165"/>
      <c r="C12" s="166"/>
      <c r="D12" s="167"/>
      <c r="E12" s="167"/>
      <c r="F12" s="167"/>
      <c r="G12" s="167"/>
      <c r="H12" s="49"/>
      <c r="I12" s="56"/>
      <c r="J12" s="50"/>
      <c r="L12" s="1"/>
      <c r="M12" s="56"/>
    </row>
    <row r="13" spans="2:18" ht="18" customHeight="1" x14ac:dyDescent="0.3">
      <c r="B13" s="142" t="s">
        <v>88</v>
      </c>
      <c r="C13" s="137" t="s">
        <v>6</v>
      </c>
      <c r="D13" s="146">
        <f>SUM(D4:D11)</f>
        <v>0</v>
      </c>
      <c r="E13" s="146">
        <f t="shared" ref="E13:G13" si="6">SUM(E4:E11)</f>
        <v>0</v>
      </c>
      <c r="F13" s="146">
        <f t="shared" si="6"/>
        <v>0</v>
      </c>
      <c r="G13" s="144">
        <f t="shared" si="6"/>
        <v>0</v>
      </c>
      <c r="H13" s="10"/>
      <c r="I13" s="56"/>
      <c r="J13" s="50">
        <f>SUM(J4:J11)</f>
        <v>0</v>
      </c>
      <c r="K13" s="174">
        <f>IF(J13&gt;0,"Faux",SUM(I4:I11)/(SUM(M4:M11)/3))</f>
        <v>-1</v>
      </c>
      <c r="L13" s="168" t="str">
        <f>IF(OR(C13="N/A",K14="Faux")," ",IF(K14=" "," ",IF(K14="Fort","J",IF(OR(K14="faible",K14="nul"),"L","K"))))</f>
        <v xml:space="preserve"> </v>
      </c>
      <c r="M13" s="23">
        <f>SUM(M4:M11)</f>
        <v>24</v>
      </c>
      <c r="P13" s="51">
        <f>SUM(I4:I11)</f>
        <v>-8</v>
      </c>
      <c r="Q13" s="24">
        <f>IF(SUM(I4:I11)&lt;0,0%,SUM(I4:I11)/SUM(M4:M11))</f>
        <v>0</v>
      </c>
      <c r="R13" s="24">
        <f>100%-Q13</f>
        <v>1</v>
      </c>
    </row>
    <row r="14" spans="2:18" ht="18" customHeight="1" x14ac:dyDescent="0.3">
      <c r="B14" s="143"/>
      <c r="C14" s="138"/>
      <c r="D14" s="147"/>
      <c r="E14" s="147"/>
      <c r="F14" s="147"/>
      <c r="G14" s="145"/>
      <c r="H14" s="10"/>
      <c r="I14" s="106"/>
      <c r="J14" s="50"/>
      <c r="K14" s="175" t="str">
        <f>IF(K13=0," ",IF(J13&gt;0,"Faux",IF(K13&lt;0," ",IF(K13=0,"Nul",IF(K13&lt;1.5,"Faible",IF(K13&lt;2.5,"Moyen",IF(K13&gt;=2.5,"Fort")))))))</f>
        <v xml:space="preserve"> </v>
      </c>
      <c r="L14" s="168"/>
      <c r="M14" s="11"/>
      <c r="P14" s="51"/>
      <c r="Q14" s="24"/>
      <c r="R14" s="24"/>
    </row>
    <row r="15" spans="2:18" ht="6" customHeight="1" x14ac:dyDescent="0.3">
      <c r="H15" s="42"/>
      <c r="J15" s="11"/>
    </row>
    <row r="16" spans="2:18" ht="20.100000000000001" customHeight="1" x14ac:dyDescent="0.3">
      <c r="B16" s="93" t="s">
        <v>92</v>
      </c>
      <c r="H16" s="42"/>
      <c r="J16" s="11"/>
      <c r="N16" s="81"/>
    </row>
    <row r="17" spans="2:14" ht="20.100000000000001" customHeight="1" x14ac:dyDescent="0.3">
      <c r="B17" s="176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8"/>
    </row>
    <row r="18" spans="2:14" ht="20.100000000000001" customHeight="1" x14ac:dyDescent="0.3">
      <c r="B18" s="179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1"/>
    </row>
    <row r="19" spans="2:14" ht="20.100000000000001" customHeight="1" x14ac:dyDescent="0.3">
      <c r="B19" s="179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1"/>
    </row>
    <row r="20" spans="2:14" ht="20.100000000000001" customHeight="1" x14ac:dyDescent="0.3">
      <c r="B20" s="179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1"/>
    </row>
    <row r="21" spans="2:14" ht="20.100000000000001" customHeight="1" x14ac:dyDescent="0.3">
      <c r="B21" s="179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1"/>
    </row>
    <row r="22" spans="2:14" ht="20.100000000000001" customHeight="1" x14ac:dyDescent="0.3">
      <c r="B22" s="179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1"/>
    </row>
    <row r="23" spans="2:14" ht="20.100000000000001" customHeight="1" x14ac:dyDescent="0.3">
      <c r="B23" s="179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1"/>
    </row>
    <row r="24" spans="2:14" ht="20.100000000000001" customHeight="1" x14ac:dyDescent="0.3">
      <c r="B24" s="179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1"/>
    </row>
    <row r="25" spans="2:14" ht="20.100000000000001" customHeight="1" x14ac:dyDescent="0.3">
      <c r="B25" s="182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4"/>
    </row>
  </sheetData>
  <sheetProtection formatCells="0" formatColumns="0" formatRows="0" insertColumns="0" insertRows="0" insertHyperlinks="0" deleteColumns="0" deleteRows="0" sort="0" autoFilter="0" pivotTables="0"/>
  <mergeCells count="18">
    <mergeCell ref="B25:N25"/>
    <mergeCell ref="B20:N20"/>
    <mergeCell ref="B21:N21"/>
    <mergeCell ref="B22:N22"/>
    <mergeCell ref="B23:N23"/>
    <mergeCell ref="B24:N24"/>
    <mergeCell ref="L13:L14"/>
    <mergeCell ref="K2:L2"/>
    <mergeCell ref="B17:N17"/>
    <mergeCell ref="B18:N18"/>
    <mergeCell ref="B19:N19"/>
    <mergeCell ref="C1:G1"/>
    <mergeCell ref="B13:B14"/>
    <mergeCell ref="C13:C14"/>
    <mergeCell ref="G13:G14"/>
    <mergeCell ref="F13:F14"/>
    <mergeCell ref="E13:E14"/>
    <mergeCell ref="D13:D14"/>
  </mergeCells>
  <conditionalFormatting sqref="N5:N11">
    <cfRule type="cellIs" dxfId="414" priority="123" operator="equal">
      <formula>"Oui"</formula>
    </cfRule>
  </conditionalFormatting>
  <conditionalFormatting sqref="N4">
    <cfRule type="cellIs" dxfId="413" priority="122" operator="equal">
      <formula>"Oui"</formula>
    </cfRule>
  </conditionalFormatting>
  <conditionalFormatting sqref="E2">
    <cfRule type="expression" dxfId="412" priority="121" stopIfTrue="1">
      <formula>#REF!&lt;=3</formula>
    </cfRule>
  </conditionalFormatting>
  <conditionalFormatting sqref="D2">
    <cfRule type="expression" dxfId="411" priority="120" stopIfTrue="1">
      <formula>#REF!&lt;=3</formula>
    </cfRule>
  </conditionalFormatting>
  <conditionalFormatting sqref="F2">
    <cfRule type="expression" dxfId="410" priority="119" stopIfTrue="1">
      <formula>#REF!&lt;=3</formula>
    </cfRule>
  </conditionalFormatting>
  <conditionalFormatting sqref="G2">
    <cfRule type="expression" dxfId="409" priority="118" stopIfTrue="1">
      <formula>#REF!&gt;=7</formula>
    </cfRule>
  </conditionalFormatting>
  <conditionalFormatting sqref="B13">
    <cfRule type="expression" dxfId="408" priority="116" stopIfTrue="1">
      <formula>#REF!&lt;=3</formula>
    </cfRule>
  </conditionalFormatting>
  <conditionalFormatting sqref="B13">
    <cfRule type="expression" dxfId="407" priority="117" stopIfTrue="1">
      <formula>#REF!&lt;=3</formula>
    </cfRule>
  </conditionalFormatting>
  <conditionalFormatting sqref="I14">
    <cfRule type="cellIs" dxfId="406" priority="850" operator="equal">
      <formula>"Faux"</formula>
    </cfRule>
    <cfRule type="expression" dxfId="405" priority="851">
      <formula>#REF!="Nul"</formula>
    </cfRule>
    <cfRule type="expression" dxfId="404" priority="852" stopIfTrue="1">
      <formula>#REF!="Fort"</formula>
    </cfRule>
    <cfRule type="expression" dxfId="403" priority="853" stopIfTrue="1">
      <formula>#REF!="Moyen"</formula>
    </cfRule>
    <cfRule type="expression" dxfId="402" priority="854" stopIfTrue="1">
      <formula>#REF!="Faible"</formula>
    </cfRule>
    <cfRule type="cellIs" dxfId="401" priority="855" stopIfTrue="1" operator="equal">
      <formula>0</formula>
    </cfRule>
  </conditionalFormatting>
  <conditionalFormatting sqref="C12">
    <cfRule type="cellIs" dxfId="385" priority="67" operator="equal">
      <formula>"N/A"</formula>
    </cfRule>
  </conditionalFormatting>
  <conditionalFormatting sqref="D12">
    <cfRule type="expression" dxfId="384" priority="63">
      <formula>C12="N/A"</formula>
    </cfRule>
  </conditionalFormatting>
  <conditionalFormatting sqref="E12">
    <cfRule type="expression" dxfId="383" priority="62">
      <formula>C12="N/A"</formula>
    </cfRule>
  </conditionalFormatting>
  <conditionalFormatting sqref="F12:G12">
    <cfRule type="expression" dxfId="382" priority="61">
      <formula>C12="N/A"</formula>
    </cfRule>
  </conditionalFormatting>
  <conditionalFormatting sqref="G12">
    <cfRule type="expression" dxfId="381" priority="60">
      <formula>C12="N/A"</formula>
    </cfRule>
  </conditionalFormatting>
  <conditionalFormatting sqref="C7:C9">
    <cfRule type="cellIs" dxfId="380" priority="53" operator="equal">
      <formula>"N/A"</formula>
    </cfRule>
  </conditionalFormatting>
  <conditionalFormatting sqref="C5">
    <cfRule type="cellIs" dxfId="379" priority="52" operator="equal">
      <formula>"N/A"</formula>
    </cfRule>
  </conditionalFormatting>
  <conditionalFormatting sqref="C6">
    <cfRule type="cellIs" dxfId="378" priority="51" operator="equal">
      <formula>"N/A"</formula>
    </cfRule>
  </conditionalFormatting>
  <conditionalFormatting sqref="C4:C11">
    <cfRule type="cellIs" dxfId="377" priority="50" operator="equal">
      <formula>"N/A"</formula>
    </cfRule>
  </conditionalFormatting>
  <conditionalFormatting sqref="D4:D11">
    <cfRule type="expression" dxfId="376" priority="49">
      <formula>C4="N/A"</formula>
    </cfRule>
  </conditionalFormatting>
  <conditionalFormatting sqref="E4:E11">
    <cfRule type="expression" dxfId="375" priority="48">
      <formula>C4="N/A"</formula>
    </cfRule>
  </conditionalFormatting>
  <conditionalFormatting sqref="F4:F11">
    <cfRule type="expression" dxfId="374" priority="47">
      <formula>C4="N/A"</formula>
    </cfRule>
  </conditionalFormatting>
  <conditionalFormatting sqref="G4:G11">
    <cfRule type="expression" dxfId="373" priority="46">
      <formula>C4="N/A"</formula>
    </cfRule>
  </conditionalFormatting>
  <conditionalFormatting sqref="H4:H11">
    <cfRule type="cellIs" dxfId="372" priority="37" operator="equal">
      <formula>"Nul"</formula>
    </cfRule>
    <cfRule type="expression" dxfId="371" priority="38">
      <formula>E4="N/A"</formula>
    </cfRule>
    <cfRule type="cellIs" dxfId="370" priority="39" stopIfTrue="1" operator="equal">
      <formula>"fort"</formula>
    </cfRule>
    <cfRule type="cellIs" dxfId="369" priority="40" stopIfTrue="1" operator="equal">
      <formula>"moyen"</formula>
    </cfRule>
    <cfRule type="cellIs" dxfId="368" priority="41" stopIfTrue="1" operator="equal">
      <formula>"faible"</formula>
    </cfRule>
    <cfRule type="cellIs" dxfId="367" priority="42" stopIfTrue="1" operator="equal">
      <formula>" "</formula>
    </cfRule>
  </conditionalFormatting>
  <conditionalFormatting sqref="L4:L6">
    <cfRule type="expression" dxfId="366" priority="33">
      <formula>D4=1</formula>
    </cfRule>
    <cfRule type="cellIs" dxfId="365" priority="34" stopIfTrue="1" operator="equal">
      <formula>"J"</formula>
    </cfRule>
    <cfRule type="cellIs" dxfId="364" priority="35" stopIfTrue="1" operator="equal">
      <formula>"L"</formula>
    </cfRule>
    <cfRule type="cellIs" dxfId="363" priority="36" stopIfTrue="1" operator="equal">
      <formula>"K"</formula>
    </cfRule>
  </conditionalFormatting>
  <conditionalFormatting sqref="K5:K6">
    <cfRule type="cellIs" dxfId="362" priority="-1" operator="equal">
      <formula>" Faux"</formula>
    </cfRule>
    <cfRule type="cellIs" dxfId="361" priority="29" operator="equal">
      <formula>" Nul"</formula>
    </cfRule>
    <cfRule type="cellIs" dxfId="360" priority="30" operator="equal">
      <formula>" Fort"</formula>
    </cfRule>
    <cfRule type="cellIs" dxfId="359" priority="31" operator="equal">
      <formula>" Moyen"</formula>
    </cfRule>
    <cfRule type="cellIs" dxfId="358" priority="32" operator="equal">
      <formula>" Faible"</formula>
    </cfRule>
  </conditionalFormatting>
  <conditionalFormatting sqref="K4">
    <cfRule type="cellIs" dxfId="357" priority="25" operator="equal">
      <formula>" Nul"</formula>
    </cfRule>
    <cfRule type="cellIs" dxfId="356" priority="26" operator="equal">
      <formula>" Faux"</formula>
    </cfRule>
    <cfRule type="cellIs" dxfId="355" priority="26" operator="equal">
      <formula>" Fort"</formula>
    </cfRule>
    <cfRule type="cellIs" dxfId="354" priority="27" operator="equal">
      <formula>" Moyen"</formula>
    </cfRule>
    <cfRule type="cellIs" dxfId="353" priority="28" operator="equal">
      <formula>" Faible"</formula>
    </cfRule>
  </conditionalFormatting>
  <conditionalFormatting sqref="L7:L11">
    <cfRule type="expression" dxfId="352" priority="21">
      <formula>D7=1</formula>
    </cfRule>
    <cfRule type="cellIs" dxfId="351" priority="22" stopIfTrue="1" operator="equal">
      <formula>"J"</formula>
    </cfRule>
    <cfRule type="cellIs" dxfId="350" priority="23" stopIfTrue="1" operator="equal">
      <formula>"L"</formula>
    </cfRule>
    <cfRule type="cellIs" dxfId="349" priority="24" stopIfTrue="1" operator="equal">
      <formula>"K"</formula>
    </cfRule>
  </conditionalFormatting>
  <conditionalFormatting sqref="K7:K11">
    <cfRule type="cellIs" dxfId="348" priority="17" operator="equal">
      <formula>" Nul"</formula>
    </cfRule>
    <cfRule type="cellIs" dxfId="347" priority="17" operator="equal">
      <formula>" Faux"</formula>
    </cfRule>
    <cfRule type="cellIs" dxfId="346" priority="18" operator="equal">
      <formula>" Fort"</formula>
    </cfRule>
    <cfRule type="cellIs" dxfId="345" priority="19" operator="equal">
      <formula>" Moyen"</formula>
    </cfRule>
    <cfRule type="cellIs" dxfId="344" priority="20" operator="equal">
      <formula>" Faible"</formula>
    </cfRule>
  </conditionalFormatting>
  <conditionalFormatting sqref="L13:L14">
    <cfRule type="expression" dxfId="31" priority="13">
      <formula>K14="Fort"</formula>
    </cfRule>
    <cfRule type="expression" dxfId="30" priority="14">
      <formula>K14="Moyen"</formula>
    </cfRule>
    <cfRule type="expression" dxfId="29" priority="15">
      <formula>K14="Faible"</formula>
    </cfRule>
    <cfRule type="expression" dxfId="28" priority="16">
      <formula>K14="Nul"</formula>
    </cfRule>
  </conditionalFormatting>
  <conditionalFormatting sqref="K14">
    <cfRule type="cellIs" dxfId="27" priority="7" operator="equal">
      <formula>"Faux"</formula>
    </cfRule>
    <cfRule type="cellIs" dxfId="26" priority="8" operator="equal">
      <formula>"Nul"</formula>
    </cfRule>
    <cfRule type="cellIs" dxfId="25" priority="9" stopIfTrue="1" operator="equal">
      <formula>"fort"</formula>
    </cfRule>
    <cfRule type="cellIs" dxfId="24" priority="10" stopIfTrue="1" operator="equal">
      <formula>"moyen"</formula>
    </cfRule>
    <cfRule type="cellIs" dxfId="23" priority="11" stopIfTrue="1" operator="equal">
      <formula>"faible"</formula>
    </cfRule>
    <cfRule type="cellIs" dxfId="22" priority="12" stopIfTrue="1" operator="equal">
      <formula>" "</formula>
    </cfRule>
  </conditionalFormatting>
  <conditionalFormatting sqref="K13">
    <cfRule type="cellIs" dxfId="21" priority="1" operator="equal">
      <formula>"Faux"</formula>
    </cfRule>
    <cfRule type="expression" dxfId="20" priority="2">
      <formula>K14="Nul"</formula>
    </cfRule>
    <cfRule type="expression" dxfId="19" priority="3" stopIfTrue="1">
      <formula>K14="Fort"</formula>
    </cfRule>
    <cfRule type="expression" dxfId="18" priority="4" stopIfTrue="1">
      <formula>K14="Moyen"</formula>
    </cfRule>
    <cfRule type="expression" dxfId="17" priority="5" stopIfTrue="1">
      <formula>K14="Faible"</formula>
    </cfRule>
    <cfRule type="cellIs" dxfId="16" priority="6" stopIfTrue="1" operator="equal">
      <formula>0</formula>
    </cfRule>
  </conditionalFormatting>
  <dataValidations count="3">
    <dataValidation allowBlank="1" showInputMessage="1" showErrorMessage="1" prompt="N/A = sans objet" sqref="C2" xr:uid="{EC5CE068-2AAC-44B0-AF97-D7C9B2F988F4}"/>
    <dataValidation type="list" allowBlank="1" showInputMessage="1" showErrorMessage="1" prompt="N/A = sans objet" sqref="C4:C11" xr:uid="{00000000-0002-0000-0800-000001000000}">
      <formula1>"N/A"</formula1>
    </dataValidation>
    <dataValidation type="list" allowBlank="1" showInputMessage="1" showErrorMessage="1" sqref="N4:N11" xr:uid="{00000000-0002-0000-0800-000002000000}">
      <formula1>"Oui"</formula1>
    </dataValidation>
  </dataValidations>
  <pageMargins left="0" right="0" top="0" bottom="0" header="0" footer="0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Synthèse</vt:lpstr>
      <vt:lpstr>Stratégie commerciale</vt:lpstr>
      <vt:lpstr>Connaissance de la concurrence</vt:lpstr>
      <vt:lpstr>Offre produits-services</vt:lpstr>
      <vt:lpstr>La demande</vt:lpstr>
      <vt:lpstr>Les prix</vt:lpstr>
      <vt:lpstr>Communication et promotion</vt:lpstr>
      <vt:lpstr>Organisation commerciale</vt:lpstr>
      <vt:lpstr>Action commerciale</vt:lpstr>
      <vt:lpstr>Force de vente</vt:lpstr>
      <vt:lpstr>'Action commerciale'!Zone_d_impression</vt:lpstr>
      <vt:lpstr>'Communication et promotion'!Zone_d_impression</vt:lpstr>
      <vt:lpstr>'Connaissance de la concurrence'!Zone_d_impression</vt:lpstr>
      <vt:lpstr>'Force de vente'!Zone_d_impression</vt:lpstr>
      <vt:lpstr>'La demande'!Zone_d_impression</vt:lpstr>
      <vt:lpstr>'Les prix'!Zone_d_impression</vt:lpstr>
      <vt:lpstr>'Offre produits-services'!Zone_d_impression</vt:lpstr>
      <vt:lpstr>'Organisation commerciale'!Zone_d_impression</vt:lpstr>
      <vt:lpstr>'Stratégie commerciale'!Zone_d_impression</vt:lpstr>
      <vt:lpstr>Synthèse!Zone_d_impression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2020-12-12T09:15:44Z</dcterms:modified>
</cp:coreProperties>
</file>