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Calcul marges et coefficients" sheetId="6" r:id="rId1"/>
  </sheets>
  <definedNames>
    <definedName name="CA1_prévu">#REF!</definedName>
    <definedName name="CA1_réalisé">#REF!</definedName>
    <definedName name="CA2_prévu">#REF!</definedName>
    <definedName name="CA2_réalisé">#REF!</definedName>
    <definedName name="Ecart_CA1">#REF!</definedName>
    <definedName name="Ecart_CA2">#REF!</definedName>
    <definedName name="Ecart_MB1">#REF!</definedName>
    <definedName name="Ecart_MB2">#REF!</definedName>
    <definedName name="Ecart_PVU">#REF!</definedName>
    <definedName name="Ecart_Qté">#REF!</definedName>
    <definedName name="Ecart_taux_MB1">#REF!</definedName>
    <definedName name="Ecart_taux_MB2">#REF!</definedName>
    <definedName name="PVU_prévu">#REF!</definedName>
    <definedName name="PVU_réel">#REF!</definedName>
    <definedName name="qté_prévue">#REF!</definedName>
    <definedName name="qté_réelle">#REF!</definedName>
    <definedName name="qté_sup">#REF!</definedName>
    <definedName name="taux_MB1_prévu">#REF!</definedName>
    <definedName name="taux_MB1_réel">#REF!</definedName>
    <definedName name="taux_MB2_prévu">#REF!</definedName>
    <definedName name="taux_MB2_ré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6" l="1"/>
  <c r="H22" i="6"/>
  <c r="C22" i="6"/>
  <c r="C23" i="6"/>
  <c r="D6" i="6"/>
  <c r="H5" i="6"/>
  <c r="H8" i="6"/>
  <c r="C8" i="6"/>
  <c r="C5" i="6"/>
  <c r="I24" i="6" l="1"/>
  <c r="I7" i="6"/>
  <c r="D25" i="6"/>
  <c r="D26" i="6" s="1"/>
  <c r="D24" i="6"/>
  <c r="I17" i="6"/>
  <c r="I16" i="6"/>
  <c r="D16" i="6"/>
  <c r="D15" i="6"/>
  <c r="I6" i="6"/>
  <c r="I9" i="6" s="1"/>
  <c r="D7" i="6"/>
</calcChain>
</file>

<file path=xl/sharedStrings.xml><?xml version="1.0" encoding="utf-8"?>
<sst xmlns="http://schemas.openxmlformats.org/spreadsheetml/2006/main" count="23" uniqueCount="20">
  <si>
    <t>I - Calcul du taux de marge à partir du taux de marque</t>
  </si>
  <si>
    <t>II - Calcul du taux de marque à partir du taux de marge</t>
  </si>
  <si>
    <r>
      <t>Taux de marque (</t>
    </r>
    <r>
      <rPr>
        <b/>
        <i/>
        <sz val="9"/>
        <color indexed="12"/>
        <rFont val="Calibri"/>
        <family val="2"/>
      </rPr>
      <t>marge sur prix d'achat</t>
    </r>
    <r>
      <rPr>
        <b/>
        <sz val="10"/>
        <color indexed="12"/>
        <rFont val="Calibri"/>
        <family val="2"/>
      </rPr>
      <t>) :</t>
    </r>
  </si>
  <si>
    <t>=&gt; Coefficient multiplicateur sur prix d'achat :</t>
  </si>
  <si>
    <t>1. Calcul du taux de marge sur vente à partir 
    d'un coefficient multiplicateur sur prix d'achat</t>
  </si>
  <si>
    <t>2. Calcul du taux de marge sur vente 
    à partir du taux de marge sur achat</t>
  </si>
  <si>
    <t>= Coefficient multiplicateur sur prix d'achat</t>
  </si>
  <si>
    <t>= Taux de marge sur prix de vente public</t>
  </si>
  <si>
    <t>= Taux de marge sur prix de vente net</t>
  </si>
  <si>
    <r>
      <t>=&gt; Taux de marge (</t>
    </r>
    <r>
      <rPr>
        <b/>
        <i/>
        <sz val="9"/>
        <color rgb="FF993366"/>
        <rFont val="Calibri"/>
        <family val="2"/>
      </rPr>
      <t>marge sur prix de vente</t>
    </r>
    <r>
      <rPr>
        <b/>
        <sz val="10"/>
        <color rgb="FF993366"/>
        <rFont val="Calibri"/>
        <family val="2"/>
      </rPr>
      <t>) :</t>
    </r>
  </si>
  <si>
    <r>
      <t xml:space="preserve">Taux de marge </t>
    </r>
    <r>
      <rPr>
        <b/>
        <i/>
        <sz val="9"/>
        <color indexed="12"/>
        <rFont val="Calibri"/>
        <family val="2"/>
      </rPr>
      <t>(marge sur prix de vente)</t>
    </r>
    <r>
      <rPr>
        <b/>
        <sz val="10"/>
        <color indexed="12"/>
        <rFont val="Calibri"/>
        <family val="2"/>
      </rPr>
      <t xml:space="preserve"> :</t>
    </r>
  </si>
  <si>
    <r>
      <t xml:space="preserve">=&gt; Taux de marque </t>
    </r>
    <r>
      <rPr>
        <b/>
        <i/>
        <sz val="9"/>
        <color indexed="25"/>
        <rFont val="Calibri"/>
        <family val="2"/>
      </rPr>
      <t>(marge sur prix d'achat)</t>
    </r>
    <r>
      <rPr>
        <b/>
        <sz val="10"/>
        <color indexed="25"/>
        <rFont val="Calibri"/>
        <family val="2"/>
      </rPr>
      <t xml:space="preserve"> :</t>
    </r>
  </si>
  <si>
    <t>3. Calcul du taux de marge sur achat 
    à partir du taux de marge sur vente</t>
  </si>
  <si>
    <t>4. Chiffre d'affaires et marge sur vente</t>
  </si>
  <si>
    <t xml:space="preserve">En réduisant vos prix de vente de </t>
  </si>
  <si>
    <t>Vous devez accroître votre chiffre d'affaires de</t>
  </si>
  <si>
    <t xml:space="preserve">= Coefficient multiplicateur sur prix d'achat </t>
  </si>
  <si>
    <t>= Taux de marge sur prix d'achat</t>
  </si>
  <si>
    <r>
      <t xml:space="preserve"> = Taux de marge sur </t>
    </r>
    <r>
      <rPr>
        <i/>
        <sz val="10"/>
        <color rgb="FF002060"/>
        <rFont val="Calibri"/>
        <family val="2"/>
      </rPr>
      <t>achat</t>
    </r>
  </si>
  <si>
    <r>
      <t xml:space="preserve">= Taux de </t>
    </r>
    <r>
      <rPr>
        <i/>
        <sz val="10"/>
        <color rgb="FF002060"/>
        <rFont val="Calibri"/>
        <family val="2"/>
      </rPr>
      <t>marge sur prix de vente public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</si>
</sst>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b/>
      <sz val="10"/>
      <color indexed="32"/>
      <name val="Calibri"/>
      <family val="2"/>
    </font>
    <font>
      <sz val="11"/>
      <color theme="0"/>
      <name val="Calibri"/>
      <family val="2"/>
      <scheme val="minor"/>
    </font>
    <font>
      <b/>
      <sz val="10"/>
      <color rgb="FF002060"/>
      <name val="Calibri"/>
      <family val="2"/>
    </font>
    <font>
      <b/>
      <i/>
      <sz val="9"/>
      <color indexed="12"/>
      <name val="Calibri"/>
      <family val="2"/>
    </font>
    <font>
      <b/>
      <sz val="10.5"/>
      <color theme="0"/>
      <name val="Calibri"/>
      <family val="2"/>
    </font>
    <font>
      <b/>
      <sz val="10"/>
      <color rgb="FF993366"/>
      <name val="Calibri"/>
      <family val="2"/>
    </font>
    <font>
      <b/>
      <i/>
      <sz val="9"/>
      <color rgb="FF993366"/>
      <name val="Calibri"/>
      <family val="2"/>
    </font>
    <font>
      <b/>
      <sz val="10"/>
      <color indexed="25"/>
      <name val="Calibri"/>
      <family val="2"/>
    </font>
    <font>
      <b/>
      <i/>
      <sz val="9"/>
      <color indexed="25"/>
      <name val="Calibri"/>
      <family val="2"/>
    </font>
    <font>
      <sz val="10"/>
      <color rgb="FF0000CC"/>
      <name val="Calibri"/>
      <family val="2"/>
    </font>
    <font>
      <sz val="10"/>
      <color rgb="FF0000CC"/>
      <name val="Calibri"/>
      <family val="2"/>
      <scheme val="minor"/>
    </font>
    <font>
      <sz val="10"/>
      <color rgb="FF002060"/>
      <name val="Calibri"/>
      <family val="2"/>
    </font>
    <font>
      <i/>
      <sz val="10"/>
      <color rgb="FF002060"/>
      <name val="Calibri"/>
      <family val="2"/>
    </font>
    <font>
      <sz val="10"/>
      <color rgb="FF002060"/>
      <name val="Calibri"/>
      <family val="2"/>
      <scheme val="minor"/>
    </font>
    <font>
      <i/>
      <sz val="10"/>
      <color rgb="FF0000CC"/>
      <name val="Calibri"/>
      <family val="2"/>
    </font>
    <font>
      <i/>
      <sz val="10"/>
      <color rgb="FF0000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9336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7" fillId="0" borderId="12" xfId="0" quotePrefix="1" applyFont="1" applyBorder="1" applyAlignment="1">
      <alignment horizontal="left" vertical="center" indent="1"/>
    </xf>
    <xf numFmtId="0" fontId="7" fillId="0" borderId="13" xfId="0" quotePrefix="1" applyFont="1" applyBorder="1" applyAlignment="1">
      <alignment horizontal="left" vertical="center" indent="1"/>
    </xf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indent="1"/>
    </xf>
    <xf numFmtId="164" fontId="1" fillId="2" borderId="3" xfId="1" applyNumberFormat="1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 indent="1"/>
    </xf>
    <xf numFmtId="164" fontId="2" fillId="8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9" fontId="1" fillId="2" borderId="3" xfId="1" applyNumberFormat="1" applyFont="1" applyBorder="1" applyAlignment="1">
      <alignment horizontal="center" vertical="center"/>
    </xf>
    <xf numFmtId="2" fontId="1" fillId="7" borderId="3" xfId="2" applyNumberFormat="1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 wrapText="1" indent="1"/>
    </xf>
    <xf numFmtId="0" fontId="7" fillId="0" borderId="6" xfId="0" quotePrefix="1" applyFont="1" applyBorder="1" applyAlignment="1">
      <alignment horizontal="left" vertical="center" indent="1"/>
    </xf>
    <xf numFmtId="0" fontId="7" fillId="0" borderId="0" xfId="0" quotePrefix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14" fillId="0" borderId="0" xfId="0" applyFont="1" applyBorder="1" applyAlignment="1" applyProtection="1">
      <alignment horizontal="left" vertical="center" indent="1"/>
      <protection hidden="1"/>
    </xf>
    <xf numFmtId="0" fontId="16" fillId="0" borderId="0" xfId="0" quotePrefix="1" applyFont="1" applyBorder="1" applyAlignment="1" applyProtection="1">
      <alignment horizontal="left" vertical="center" indent="1"/>
      <protection hidden="1"/>
    </xf>
    <xf numFmtId="0" fontId="17" fillId="0" borderId="0" xfId="0" quotePrefix="1" applyFont="1" applyBorder="1" applyAlignment="1" applyProtection="1">
      <alignment horizontal="left" vertical="center" indent="1"/>
      <protection hidden="1"/>
    </xf>
    <xf numFmtId="0" fontId="14" fillId="0" borderId="0" xfId="0" applyFont="1" applyBorder="1" applyAlignment="1" applyProtection="1">
      <alignment horizontal="left" vertical="center" wrapText="1" indent="1"/>
      <protection hidden="1"/>
    </xf>
    <xf numFmtId="0" fontId="19" fillId="0" borderId="0" xfId="0" applyFont="1" applyBorder="1" applyAlignment="1" applyProtection="1">
      <alignment horizontal="left" vertical="center" wrapText="1" indent="1"/>
      <protection hidden="1"/>
    </xf>
    <xf numFmtId="0" fontId="16" fillId="0" borderId="0" xfId="0" quotePrefix="1" applyFont="1" applyBorder="1" applyAlignment="1" applyProtection="1">
      <alignment horizontal="left" vertical="center" wrapText="1" indent="1"/>
      <protection hidden="1"/>
    </xf>
    <xf numFmtId="2" fontId="15" fillId="4" borderId="14" xfId="2" applyNumberFormat="1" applyFont="1" applyFill="1" applyBorder="1" applyAlignment="1" applyProtection="1">
      <alignment horizontal="center" vertical="center"/>
      <protection locked="0"/>
    </xf>
    <xf numFmtId="10" fontId="18" fillId="5" borderId="15" xfId="2" applyNumberFormat="1" applyFont="1" applyFill="1" applyBorder="1" applyAlignment="1" applyProtection="1">
      <alignment horizontal="center" vertical="center"/>
      <protection hidden="1"/>
    </xf>
    <xf numFmtId="9" fontId="20" fillId="4" borderId="15" xfId="1" applyNumberFormat="1" applyFont="1" applyFill="1" applyBorder="1" applyAlignment="1" applyProtection="1">
      <alignment horizontal="center" vertical="center"/>
      <protection locked="0"/>
    </xf>
    <xf numFmtId="10" fontId="17" fillId="5" borderId="16" xfId="0" applyNumberFormat="1" applyFont="1" applyFill="1" applyBorder="1" applyAlignment="1" applyProtection="1">
      <alignment horizontal="center" vertical="center"/>
      <protection hidden="1"/>
    </xf>
    <xf numFmtId="10" fontId="15" fillId="4" borderId="14" xfId="1" applyNumberFormat="1" applyFont="1" applyFill="1" applyBorder="1" applyAlignment="1" applyProtection="1">
      <alignment horizontal="center" vertical="center"/>
      <protection locked="0"/>
    </xf>
    <xf numFmtId="2" fontId="18" fillId="5" borderId="15" xfId="2" applyNumberFormat="1" applyFont="1" applyFill="1" applyBorder="1" applyAlignment="1" applyProtection="1">
      <alignment horizontal="center" vertical="center"/>
      <protection hidden="1"/>
    </xf>
    <xf numFmtId="10" fontId="18" fillId="5" borderId="16" xfId="2" applyNumberFormat="1" applyFont="1" applyFill="1" applyBorder="1" applyAlignment="1" applyProtection="1">
      <alignment horizontal="center" vertical="center"/>
      <protection hidden="1"/>
    </xf>
    <xf numFmtId="10" fontId="20" fillId="4" borderId="14" xfId="1" applyNumberFormat="1" applyFont="1" applyFill="1" applyBorder="1" applyAlignment="1" applyProtection="1">
      <alignment horizontal="center" vertical="center"/>
      <protection locked="0"/>
    </xf>
    <xf numFmtId="9" fontId="15" fillId="4" borderId="15" xfId="1" applyNumberFormat="1" applyFont="1" applyFill="1" applyBorder="1" applyAlignment="1" applyProtection="1">
      <alignment horizontal="center" vertical="center"/>
      <protection locked="0"/>
    </xf>
    <xf numFmtId="10" fontId="16" fillId="5" borderId="16" xfId="0" applyNumberFormat="1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left" vertical="center" wrapText="1" indent="3"/>
      <protection hidden="1"/>
    </xf>
    <xf numFmtId="0" fontId="9" fillId="3" borderId="5" xfId="0" applyFont="1" applyFill="1" applyBorder="1" applyAlignment="1" applyProtection="1">
      <alignment horizontal="left" vertical="center" wrapText="1" indent="3"/>
      <protection hidden="1"/>
    </xf>
    <xf numFmtId="0" fontId="9" fillId="3" borderId="4" xfId="0" applyFont="1" applyFill="1" applyBorder="1" applyAlignment="1" applyProtection="1">
      <alignment horizontal="left" vertical="center" wrapText="1" indent="5"/>
      <protection hidden="1"/>
    </xf>
    <xf numFmtId="0" fontId="9" fillId="3" borderId="5" xfId="0" applyFont="1" applyFill="1" applyBorder="1" applyAlignment="1" applyProtection="1">
      <alignment horizontal="left" vertical="center" wrapText="1" indent="5"/>
      <protection hidden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</cellXfs>
  <cellStyles count="3">
    <cellStyle name="60 % - Accent2" xfId="2" builtinId="36"/>
    <cellStyle name="Accent1" xfId="1" builtinId="29"/>
    <cellStyle name="Normal" xfId="0" builtinId="0"/>
  </cellStyles>
  <dxfs count="2">
    <dxf>
      <font>
        <color theme="0" tint="-4.9989318521683403E-2"/>
      </font>
    </dxf>
    <dxf>
      <font>
        <color rgb="FFEAEAEA"/>
      </font>
    </dxf>
  </dxfs>
  <tableStyles count="0" defaultTableStyle="TableStyleMedium9" defaultPivotStyle="PivotStyleLight16"/>
  <colors>
    <mruColors>
      <color rgb="FFEAEAEA"/>
      <color rgb="FF0000CC"/>
      <color rgb="FF000099"/>
      <color rgb="FFFFFFCC"/>
      <color rgb="FF0000FF"/>
      <color rgb="FFB2B2B2"/>
      <color rgb="FF000080"/>
      <color rgb="FF00B050"/>
      <color rgb="FF00FFCC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2"/>
  <sheetViews>
    <sheetView showGridLines="0" showRowColHeaders="0" tabSelected="1" workbookViewId="0">
      <selection activeCell="M23" sqref="M23"/>
    </sheetView>
  </sheetViews>
  <sheetFormatPr baseColWidth="10" defaultColWidth="11.42578125" defaultRowHeight="12.75" x14ac:dyDescent="0.2"/>
  <cols>
    <col min="1" max="2" width="1.7109375" style="1" customWidth="1"/>
    <col min="3" max="3" width="40.7109375" style="1" customWidth="1"/>
    <col min="4" max="4" width="10.7109375" style="4" customWidth="1"/>
    <col min="5" max="7" width="1.7109375" style="1" customWidth="1"/>
    <col min="8" max="8" width="40.7109375" style="4" customWidth="1"/>
    <col min="9" max="9" width="10.7109375" style="1" customWidth="1"/>
    <col min="10" max="10" width="1.7109375" style="1" customWidth="1"/>
    <col min="11" max="11" width="1.7109375" style="2" customWidth="1"/>
    <col min="12" max="12" width="27.7109375" style="1" customWidth="1"/>
    <col min="13" max="13" width="14.7109375" style="1" customWidth="1"/>
    <col min="14" max="16384" width="11.42578125" style="1"/>
  </cols>
  <sheetData>
    <row r="1" spans="2:15" ht="6" customHeight="1" x14ac:dyDescent="0.2"/>
    <row r="2" spans="2:15" ht="9" customHeight="1" x14ac:dyDescent="0.2">
      <c r="B2" s="6"/>
      <c r="C2" s="7"/>
      <c r="D2" s="8"/>
      <c r="E2" s="9"/>
      <c r="G2" s="6"/>
      <c r="H2" s="8"/>
      <c r="I2" s="7"/>
      <c r="J2" s="9"/>
      <c r="O2" s="4"/>
    </row>
    <row r="3" spans="2:15" ht="30" customHeight="1" x14ac:dyDescent="0.2">
      <c r="B3" s="10"/>
      <c r="C3" s="49" t="s">
        <v>4</v>
      </c>
      <c r="D3" s="50"/>
      <c r="E3" s="11"/>
      <c r="G3" s="10"/>
      <c r="H3" s="51" t="s">
        <v>5</v>
      </c>
      <c r="I3" s="52"/>
      <c r="J3" s="11"/>
      <c r="O3" s="4"/>
    </row>
    <row r="4" spans="2:15" ht="9" customHeight="1" x14ac:dyDescent="0.2">
      <c r="B4" s="10"/>
      <c r="C4" s="5"/>
      <c r="D4" s="2"/>
      <c r="E4" s="11"/>
      <c r="G4" s="10"/>
      <c r="H4" s="2"/>
      <c r="I4" s="5"/>
      <c r="J4" s="11"/>
      <c r="O4" s="4"/>
    </row>
    <row r="5" spans="2:15" ht="24.95" customHeight="1" x14ac:dyDescent="0.2">
      <c r="B5" s="10"/>
      <c r="C5" s="33" t="str">
        <f>IF(ISBLANK(D5),"Coefficient multiplicateur sur prix d'achat ?","Coefficient multiplicateur sur prix d'achat")</f>
        <v>Coefficient multiplicateur sur prix d'achat ?</v>
      </c>
      <c r="D5" s="39"/>
      <c r="E5" s="11"/>
      <c r="G5" s="10"/>
      <c r="H5" s="33" t="str">
        <f>IF(ISBLANK(I5),"Taux de marge sur prix d'achat ?","Taux de marge sur prix d'achat")</f>
        <v>Taux de marge sur prix d'achat ?</v>
      </c>
      <c r="I5" s="43"/>
      <c r="J5" s="11"/>
      <c r="O5" s="4"/>
    </row>
    <row r="6" spans="2:15" ht="24.95" customHeight="1" x14ac:dyDescent="0.2">
      <c r="B6" s="10"/>
      <c r="C6" s="34" t="s">
        <v>18</v>
      </c>
      <c r="D6" s="40" t="str">
        <f>IF(ISBLANK(D5)," ",(D5/1)-1)</f>
        <v xml:space="preserve"> </v>
      </c>
      <c r="E6" s="11"/>
      <c r="G6" s="10"/>
      <c r="H6" s="34" t="s">
        <v>6</v>
      </c>
      <c r="I6" s="44" t="str">
        <f>IF(ISBLANK(I5)," ",1+I5)</f>
        <v xml:space="preserve"> </v>
      </c>
      <c r="J6" s="11"/>
      <c r="O6" s="4"/>
    </row>
    <row r="7" spans="2:15" ht="24.95" customHeight="1" x14ac:dyDescent="0.2">
      <c r="B7" s="10"/>
      <c r="C7" s="34" t="s">
        <v>7</v>
      </c>
      <c r="D7" s="40" t="str">
        <f>IF(ISERROR(D6/(1+D6))," ",D6/(1+D6))</f>
        <v xml:space="preserve"> </v>
      </c>
      <c r="E7" s="11"/>
      <c r="G7" s="10"/>
      <c r="H7" s="34" t="s">
        <v>19</v>
      </c>
      <c r="I7" s="40" t="str">
        <f>IF(ISBLANK(I5)," ",I5/(1+I5))</f>
        <v xml:space="preserve"> </v>
      </c>
      <c r="J7" s="11"/>
      <c r="O7" s="4"/>
    </row>
    <row r="8" spans="2:15" ht="24.95" customHeight="1" x14ac:dyDescent="0.2">
      <c r="B8" s="10"/>
      <c r="C8" s="37" t="str">
        <f>IF(ISBLANK(D8),"Taux de remise accordé ?","Taux de remise accordé")</f>
        <v>Taux de remise accordé ?</v>
      </c>
      <c r="D8" s="41"/>
      <c r="E8" s="11"/>
      <c r="G8" s="10"/>
      <c r="H8" s="37" t="str">
        <f>IF(ISBLANK(I8),"Taux de remise accordé ?","Taux de remise accordé")</f>
        <v>Taux de remise accordé ?</v>
      </c>
      <c r="I8" s="41"/>
      <c r="J8" s="11"/>
      <c r="O8" s="4"/>
    </row>
    <row r="9" spans="2:15" ht="24.95" customHeight="1" x14ac:dyDescent="0.2">
      <c r="B9" s="10"/>
      <c r="C9" s="35" t="s">
        <v>8</v>
      </c>
      <c r="D9" s="42" t="str">
        <f>IF(ISERROR(IF(ISBLANK(D5)," ",((D5*(1-D8))-1)/(D5*(1-D8))))," ",IF(ISBLANK(D5)," ",((D5*(1-D8))-1)/(D5*(1-D8))))</f>
        <v xml:space="preserve"> </v>
      </c>
      <c r="E9" s="11"/>
      <c r="G9" s="10"/>
      <c r="H9" s="35" t="s">
        <v>8</v>
      </c>
      <c r="I9" s="42" t="str">
        <f>IF(ISBLANK(I5)," ",((I6*(1-I8))-1)/(I6*(1-I8)))</f>
        <v xml:space="preserve"> </v>
      </c>
      <c r="J9" s="11"/>
      <c r="O9" s="4"/>
    </row>
    <row r="10" spans="2:15" ht="9" customHeight="1" x14ac:dyDescent="0.2">
      <c r="B10" s="12"/>
      <c r="C10" s="13"/>
      <c r="D10" s="14"/>
      <c r="E10" s="15"/>
      <c r="G10" s="12"/>
      <c r="H10" s="16"/>
      <c r="I10" s="16"/>
      <c r="J10" s="17"/>
      <c r="O10" s="4"/>
    </row>
    <row r="12" spans="2:15" hidden="1" x14ac:dyDescent="0.2">
      <c r="C12" s="53" t="s">
        <v>0</v>
      </c>
      <c r="D12" s="54"/>
      <c r="L12" s="4"/>
    </row>
    <row r="13" spans="2:15" ht="20.100000000000001" hidden="1" customHeight="1" x14ac:dyDescent="0.2">
      <c r="H13" s="18" t="s">
        <v>1</v>
      </c>
      <c r="I13" s="19"/>
      <c r="L13" s="4"/>
    </row>
    <row r="14" spans="2:15" ht="20.100000000000001" hidden="1" customHeight="1" x14ac:dyDescent="0.2">
      <c r="C14" s="20" t="s">
        <v>2</v>
      </c>
      <c r="D14" s="21">
        <v>0.53800000000000003</v>
      </c>
      <c r="H14" s="1"/>
      <c r="I14" s="4"/>
      <c r="L14" s="4"/>
    </row>
    <row r="15" spans="2:15" ht="20.100000000000001" hidden="1" customHeight="1" x14ac:dyDescent="0.2">
      <c r="C15" s="22" t="s">
        <v>9</v>
      </c>
      <c r="D15" s="23" t="e">
        <f>tx_de_marque/(1+tx_de_marque)</f>
        <v>#NAME?</v>
      </c>
      <c r="H15" s="24" t="s">
        <v>10</v>
      </c>
      <c r="I15" s="25">
        <v>0.35</v>
      </c>
      <c r="L15" s="4"/>
    </row>
    <row r="16" spans="2:15" ht="20.100000000000001" hidden="1" customHeight="1" x14ac:dyDescent="0.2">
      <c r="C16" s="22" t="s">
        <v>3</v>
      </c>
      <c r="D16" s="26" t="e">
        <f>IF(ISBLANK(tx_de_marque)," ",1+tx_de_marque)</f>
        <v>#NAME?</v>
      </c>
      <c r="H16" s="27" t="s">
        <v>11</v>
      </c>
      <c r="I16" s="23">
        <f>I15/(1-I15)</f>
        <v>0.53846153846153844</v>
      </c>
      <c r="L16" s="4"/>
    </row>
    <row r="17" spans="2:12" ht="20.100000000000001" hidden="1" customHeight="1" x14ac:dyDescent="0.2">
      <c r="H17" s="22" t="s">
        <v>3</v>
      </c>
      <c r="I17" s="26" t="e">
        <f>IF(ISBLANK(tx_de_marge)," ",1+(tx_de_marge/(1-tx_de_marge)))</f>
        <v>#NAME?</v>
      </c>
      <c r="L17" s="4"/>
    </row>
    <row r="18" spans="2:12" ht="20.100000000000001" hidden="1" customHeight="1" x14ac:dyDescent="0.2">
      <c r="L18" s="4"/>
    </row>
    <row r="19" spans="2:12" ht="9" customHeight="1" x14ac:dyDescent="0.2">
      <c r="B19" s="6"/>
      <c r="C19" s="7"/>
      <c r="D19" s="8"/>
      <c r="E19" s="9"/>
      <c r="G19" s="6"/>
      <c r="H19" s="7"/>
      <c r="I19" s="8"/>
      <c r="J19" s="9"/>
      <c r="L19" s="4"/>
    </row>
    <row r="20" spans="2:12" ht="30" customHeight="1" x14ac:dyDescent="0.2">
      <c r="B20" s="10"/>
      <c r="C20" s="51" t="s">
        <v>12</v>
      </c>
      <c r="D20" s="52"/>
      <c r="E20" s="11"/>
      <c r="G20" s="10"/>
      <c r="H20" s="55" t="s">
        <v>13</v>
      </c>
      <c r="I20" s="56"/>
      <c r="J20" s="11"/>
      <c r="L20" s="4"/>
    </row>
    <row r="21" spans="2:12" ht="9" customHeight="1" x14ac:dyDescent="0.2">
      <c r="B21" s="10"/>
      <c r="C21" s="2"/>
      <c r="D21" s="5"/>
      <c r="E21" s="11"/>
      <c r="G21" s="10"/>
      <c r="H21" s="2"/>
      <c r="I21" s="5"/>
      <c r="J21" s="11"/>
      <c r="L21" s="4"/>
    </row>
    <row r="22" spans="2:12" ht="24.95" customHeight="1" x14ac:dyDescent="0.2">
      <c r="B22" s="10"/>
      <c r="C22" s="37" t="str">
        <f>IF(ISBLANK(D22),"Taux de marge sur prix de vente net souhaité ?","Taux de marge sur prix de vente net souhaité")</f>
        <v>Taux de marge sur prix de vente net souhaité ?</v>
      </c>
      <c r="D22" s="46"/>
      <c r="E22" s="11"/>
      <c r="G22" s="10"/>
      <c r="H22" s="36" t="str">
        <f>IF(ISBLANK(I22),"Taux de marge sur vente actuel ?","Taux de marge sur vente actuel")</f>
        <v>Taux de marge sur vente actuel ?</v>
      </c>
      <c r="I22" s="43"/>
      <c r="J22" s="11"/>
      <c r="L22" s="4"/>
    </row>
    <row r="23" spans="2:12" ht="24.95" customHeight="1" x14ac:dyDescent="0.2">
      <c r="B23" s="10"/>
      <c r="C23" s="37" t="str">
        <f>IF(ISBLANK(D23),"Taux de remise accordé ?","Taux de remise accordé")</f>
        <v>Taux de remise accordé ?</v>
      </c>
      <c r="D23" s="47"/>
      <c r="E23" s="11"/>
      <c r="G23" s="10"/>
      <c r="H23" s="37" t="s">
        <v>14</v>
      </c>
      <c r="I23" s="41"/>
      <c r="J23" s="11"/>
      <c r="L23" s="4"/>
    </row>
    <row r="24" spans="2:12" ht="24.95" customHeight="1" x14ac:dyDescent="0.2">
      <c r="B24" s="10"/>
      <c r="C24" s="34" t="s">
        <v>7</v>
      </c>
      <c r="D24" s="40">
        <f>IF(ISERROR(D22*(1+D23))," ",D22*(1+D23))</f>
        <v>0</v>
      </c>
      <c r="E24" s="11"/>
      <c r="G24" s="10"/>
      <c r="H24" s="34" t="s">
        <v>15</v>
      </c>
      <c r="I24" s="45" t="str">
        <f>IF(ISERROR(IF(ISBLANK(I22)," ",I23/(I22-I23)))," ",IF(ISBLANK(I22)," ",I23/(I22-I23)))</f>
        <v xml:space="preserve"> </v>
      </c>
      <c r="J24" s="11"/>
      <c r="L24" s="4"/>
    </row>
    <row r="25" spans="2:12" ht="24.95" customHeight="1" x14ac:dyDescent="0.2">
      <c r="B25" s="10"/>
      <c r="C25" s="34" t="s">
        <v>16</v>
      </c>
      <c r="D25" s="44" t="str">
        <f>IF(ISBLANK(D22)," ",(1+(D22/(1-D22)))/(1-D23))</f>
        <v xml:space="preserve"> </v>
      </c>
      <c r="E25" s="11"/>
      <c r="G25" s="28"/>
      <c r="H25" s="13"/>
      <c r="I25" s="14"/>
      <c r="J25" s="15"/>
      <c r="K25" s="29"/>
      <c r="L25" s="4"/>
    </row>
    <row r="26" spans="2:12" ht="24.95" customHeight="1" x14ac:dyDescent="0.2">
      <c r="B26" s="10"/>
      <c r="C26" s="38" t="s">
        <v>17</v>
      </c>
      <c r="D26" s="48" t="str">
        <f>IF(ISBLANK(D22)," ",D25-1)</f>
        <v xml:space="preserve"> </v>
      </c>
      <c r="E26" s="11"/>
      <c r="G26" s="29"/>
      <c r="H26" s="5"/>
      <c r="I26" s="2"/>
      <c r="J26" s="2"/>
      <c r="K26" s="29"/>
      <c r="L26" s="4"/>
    </row>
    <row r="27" spans="2:12" ht="9" customHeight="1" x14ac:dyDescent="0.2">
      <c r="B27" s="12"/>
      <c r="C27" s="13"/>
      <c r="D27" s="14"/>
      <c r="E27" s="15"/>
      <c r="G27" s="30"/>
      <c r="H27" s="1"/>
      <c r="K27" s="3"/>
      <c r="L27" s="4"/>
    </row>
    <row r="28" spans="2:12" ht="9" customHeight="1" x14ac:dyDescent="0.2">
      <c r="C28" s="24"/>
      <c r="D28" s="1"/>
      <c r="H28" s="1"/>
      <c r="L28" s="4"/>
    </row>
    <row r="29" spans="2:12" ht="20.100000000000001" customHeight="1" x14ac:dyDescent="0.2">
      <c r="C29" s="31"/>
      <c r="D29" s="1"/>
      <c r="H29" s="1"/>
      <c r="L29" s="4"/>
    </row>
    <row r="30" spans="2:12" ht="20.100000000000001" customHeight="1" x14ac:dyDescent="0.2">
      <c r="C30" s="24"/>
      <c r="D30" s="1"/>
      <c r="H30" s="1"/>
      <c r="L30" s="4"/>
    </row>
    <row r="31" spans="2:12" ht="20.100000000000001" customHeight="1" x14ac:dyDescent="0.2">
      <c r="C31" s="32"/>
      <c r="D31" s="1"/>
      <c r="H31" s="1"/>
      <c r="L31" s="4"/>
    </row>
    <row r="32" spans="2:12" ht="20.100000000000001" customHeight="1" x14ac:dyDescent="0.2">
      <c r="C32" s="31"/>
      <c r="D32" s="1"/>
      <c r="H32" s="1"/>
      <c r="L32" s="4"/>
    </row>
    <row r="33" spans="4:12" ht="20.100000000000001" customHeight="1" x14ac:dyDescent="0.2">
      <c r="D33" s="1"/>
      <c r="H33" s="1"/>
      <c r="L33" s="4"/>
    </row>
    <row r="34" spans="4:12" ht="20.100000000000001" customHeight="1" x14ac:dyDescent="0.2">
      <c r="D34" s="1"/>
      <c r="H34" s="1"/>
      <c r="I34" s="4"/>
      <c r="L34" s="4"/>
    </row>
    <row r="35" spans="4:12" ht="20.100000000000001" customHeight="1" x14ac:dyDescent="0.2">
      <c r="H35" s="1"/>
      <c r="I35" s="4"/>
      <c r="L35" s="4"/>
    </row>
    <row r="36" spans="4:12" ht="20.100000000000001" customHeight="1" x14ac:dyDescent="0.2">
      <c r="H36" s="1"/>
      <c r="I36" s="4"/>
      <c r="L36" s="4"/>
    </row>
    <row r="37" spans="4:12" ht="20.100000000000001" customHeight="1" x14ac:dyDescent="0.2">
      <c r="H37" s="1"/>
      <c r="I37" s="4"/>
    </row>
    <row r="38" spans="4:12" ht="20.100000000000001" customHeight="1" x14ac:dyDescent="0.2"/>
    <row r="39" spans="4:12" ht="20.100000000000001" customHeight="1" x14ac:dyDescent="0.2"/>
    <row r="40" spans="4:12" ht="20.100000000000001" customHeight="1" x14ac:dyDescent="0.2"/>
    <row r="41" spans="4:12" ht="20.100000000000001" customHeight="1" x14ac:dyDescent="0.2"/>
    <row r="42" spans="4:12" ht="20.100000000000001" customHeight="1" x14ac:dyDescent="0.2"/>
    <row r="43" spans="4:12" ht="20.100000000000001" customHeight="1" x14ac:dyDescent="0.2"/>
    <row r="44" spans="4:12" ht="20.100000000000001" customHeight="1" x14ac:dyDescent="0.2"/>
    <row r="45" spans="4:12" ht="20.100000000000001" customHeight="1" x14ac:dyDescent="0.2"/>
    <row r="46" spans="4:12" ht="20.100000000000001" customHeight="1" x14ac:dyDescent="0.2"/>
    <row r="47" spans="4:12" ht="20.100000000000001" customHeight="1" x14ac:dyDescent="0.2"/>
    <row r="48" spans="4:12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</sheetData>
  <sheetProtection algorithmName="SHA-512" hashValue="11hqtKq0U1soq6n8vA8GR7Ru8HoCyiA+4dP5ccz4OKgaPhQrwDCfP8XdNxeIilNsdp7baIpNNjpCHvYKlUbNFg==" saltValue="5TR6dWjzvGwN7HUGEOH0IA==" spinCount="100000" sheet="1" formatCells="0" formatColumns="0" formatRows="0" insertColumns="0" insertRows="0" insertHyperlinks="0" deleteColumns="0" deleteRows="0" sort="0" autoFilter="0" pivotTables="0"/>
  <mergeCells count="5">
    <mergeCell ref="C3:D3"/>
    <mergeCell ref="H3:I3"/>
    <mergeCell ref="C12:D12"/>
    <mergeCell ref="C20:D20"/>
    <mergeCell ref="H20:I20"/>
  </mergeCells>
  <conditionalFormatting sqref="D24">
    <cfRule type="cellIs" dxfId="1" priority="3" operator="equal">
      <formula>0</formula>
    </cfRule>
  </conditionalFormatting>
  <conditionalFormatting sqref="D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marges et coefficients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2019-09-04T14:18:58Z</dcterms:modified>
</cp:coreProperties>
</file>